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825" windowWidth="10815" windowHeight="9255" activeTab="1"/>
  </bookViews>
  <sheets>
    <sheet name="September 2018" sheetId="3" r:id="rId1"/>
    <sheet name="December 2018" sheetId="1" r:id="rId2"/>
    <sheet name="DTI cut off points for QFS" sheetId="4" r:id="rId3"/>
  </sheets>
  <definedNames>
    <definedName name="_AMO_UniqueIdentifier" hidden="1">"'efab4470-c4bd-43e8-8ceb-261361bc6378'"</definedName>
    <definedName name="DEC08_SML">'December 2018'!$A$9:$D$356</definedName>
    <definedName name="MAR09_SML">'September 2018'!$A$9:$D$268</definedName>
    <definedName name="_xlnm.Print_Area" localSheetId="1">'December 2018'!$A$1:$AK$56</definedName>
    <definedName name="_xlnm.Print_Area" localSheetId="0">'September 2018'!$A$1:$AK$56</definedName>
    <definedName name="_xlnm.Print_Titles" localSheetId="1">'December 2018'!$A:$A</definedName>
    <definedName name="_xlnm.Print_Titles" localSheetId="0">'September 2018'!$A:$A</definedName>
  </definedNames>
  <calcPr calcId="145621"/>
</workbook>
</file>

<file path=xl/calcChain.xml><?xml version="1.0" encoding="utf-8"?>
<calcChain xmlns="http://schemas.openxmlformats.org/spreadsheetml/2006/main">
  <c r="D15" i="4" l="1"/>
  <c r="C15" i="4"/>
  <c r="B15" i="4"/>
  <c r="D14" i="4"/>
  <c r="C14" i="4"/>
  <c r="B14" i="4"/>
  <c r="D13" i="4"/>
  <c r="C13" i="4"/>
  <c r="B13" i="4"/>
  <c r="D12" i="4"/>
  <c r="C12" i="4"/>
  <c r="B12" i="4"/>
  <c r="D11" i="4"/>
  <c r="C11" i="4"/>
  <c r="B11" i="4"/>
  <c r="D10" i="4"/>
  <c r="C10" i="4"/>
  <c r="B10" i="4"/>
  <c r="D9" i="4"/>
  <c r="C9" i="4"/>
  <c r="B9" i="4"/>
  <c r="D8" i="4"/>
  <c r="C8" i="4"/>
  <c r="B8" i="4"/>
  <c r="D7" i="4"/>
  <c r="C7" i="4"/>
  <c r="B7" i="4"/>
  <c r="D6" i="4"/>
  <c r="C6" i="4"/>
  <c r="B6" i="4"/>
  <c r="D5" i="4"/>
  <c r="C5" i="4"/>
  <c r="B5" i="4"/>
</calcChain>
</file>

<file path=xl/comments1.xml><?xml version="1.0" encoding="utf-8"?>
<comments xmlns="http://schemas.openxmlformats.org/spreadsheetml/2006/main">
  <authors>
    <author>KrisseelanG</author>
    <author>mashudunet</author>
    <author>AmukelaniN</author>
  </authors>
  <commentList>
    <comment ref="A1" author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September 2018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N1" authorId="1">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June 2016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List>
</comments>
</file>

<file path=xl/comments2.xml><?xml version="1.0" encoding="utf-8"?>
<comments xmlns="http://schemas.openxmlformats.org/spreadsheetml/2006/main">
  <authors>
    <author>KrisseelanG</author>
    <author>Mashudu Nethengwe</author>
    <author>AmukelaniN</author>
  </authors>
  <commentList>
    <comment ref="A1" author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December 2018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AC1" authorId="1">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December 2017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List>
</comments>
</file>

<file path=xl/sharedStrings.xml><?xml version="1.0" encoding="utf-8"?>
<sst xmlns="http://schemas.openxmlformats.org/spreadsheetml/2006/main" count="258" uniqueCount="89">
  <si>
    <t>Total</t>
  </si>
  <si>
    <t>Large</t>
  </si>
  <si>
    <t>Medium</t>
  </si>
  <si>
    <t>Small</t>
  </si>
  <si>
    <t>Closing value of raw materials</t>
  </si>
  <si>
    <t>Income items</t>
  </si>
  <si>
    <t>Turnover</t>
  </si>
  <si>
    <t>Interest</t>
  </si>
  <si>
    <t>Dividends</t>
  </si>
  <si>
    <t>Royalties, franchise fees, copyright, trade names and trade and patent rights</t>
  </si>
  <si>
    <t>Rental/leasing of land, buildings and other structures received</t>
  </si>
  <si>
    <t>Hiring/leasing of plant, machinery, vehicles and other equipment received</t>
  </si>
  <si>
    <t>Profit on assets/investment sold or revalued</t>
  </si>
  <si>
    <t>Other income</t>
  </si>
  <si>
    <t>Total income</t>
  </si>
  <si>
    <t>Inventories</t>
  </si>
  <si>
    <t>Opening value of raw materials</t>
  </si>
  <si>
    <t>Opening value of work in progress</t>
  </si>
  <si>
    <t>Opening value of finished goods</t>
  </si>
  <si>
    <t>Total opening values</t>
  </si>
  <si>
    <t>Closing value of work in progress</t>
  </si>
  <si>
    <t>Closing value of finished goods</t>
  </si>
  <si>
    <t>Total closing values</t>
  </si>
  <si>
    <t>Expenditure items</t>
  </si>
  <si>
    <t>Purchases</t>
  </si>
  <si>
    <t>Interest paid</t>
  </si>
  <si>
    <t>Royalties, franchise fees, copyright, trade names and patent rights paid</t>
  </si>
  <si>
    <t>Rental/leasing of land, buildings and other structures paid</t>
  </si>
  <si>
    <t>Hiring/leasing for plant, machinery, vehicles and other equipment paid</t>
  </si>
  <si>
    <t>Depreciation</t>
  </si>
  <si>
    <t>Other expenditure</t>
  </si>
  <si>
    <t>Total expenditure</t>
  </si>
  <si>
    <t>Net profit or loss before taxation</t>
  </si>
  <si>
    <t>Dividends payable</t>
  </si>
  <si>
    <t>Capital expenditure on new buildings, machinery, furniture, vehicles and other equipment</t>
  </si>
  <si>
    <t>Buildings, improvement and construction works</t>
  </si>
  <si>
    <t>Vehicles</t>
  </si>
  <si>
    <t>Plant, machinery, furniture, fittings and other equipment</t>
  </si>
  <si>
    <t>Total capital expenditure</t>
  </si>
  <si>
    <t>Item</t>
  </si>
  <si>
    <t>All industries</t>
  </si>
  <si>
    <t>Mining and quarrying industry</t>
  </si>
  <si>
    <t>Manufacturing industry</t>
  </si>
  <si>
    <t>Electricity, gas and water supply industry</t>
  </si>
  <si>
    <t>Construction industry</t>
  </si>
  <si>
    <t>Transport industry</t>
  </si>
  <si>
    <t>Real estate and other business services industry</t>
  </si>
  <si>
    <t>Community, social and personal services industry</t>
  </si>
  <si>
    <t xml:space="preserve">Range for classification of small, medium and large enterprises based on Turnover. Source: National Small Business Amendment Bill - DTI 2003 </t>
  </si>
  <si>
    <t>Statistics South Africa</t>
  </si>
  <si>
    <t>Quarterly Financial Statistics Survey (QFS)</t>
  </si>
  <si>
    <r>
      <t>Trade industry</t>
    </r>
    <r>
      <rPr>
        <b/>
        <vertAlign val="superscript"/>
        <sz val="10"/>
        <rFont val="Arial"/>
        <family val="2"/>
      </rPr>
      <t>3</t>
    </r>
  </si>
  <si>
    <t>Employment costs</t>
  </si>
  <si>
    <t>Company tax</t>
  </si>
  <si>
    <t>Carrying value of fixed assets as at the end of quarter</t>
  </si>
  <si>
    <r>
      <t xml:space="preserve">2 </t>
    </r>
    <r>
      <rPr>
        <sz val="8"/>
        <rFont val="Arial"/>
        <family val="2"/>
      </rPr>
      <t>Estimates are calculated prior to rounding off of figures and therefore some discrepancies may occur when applying these estimates to the published estimates</t>
    </r>
  </si>
  <si>
    <r>
      <t>Estimates of small, medium and large enterprises by industry</t>
    </r>
    <r>
      <rPr>
        <b/>
        <u/>
        <vertAlign val="superscript"/>
        <sz val="10"/>
        <rFont val="Arial"/>
        <family val="2"/>
      </rPr>
      <t>2</t>
    </r>
  </si>
  <si>
    <t>Loss on assets/investments sold or revalued</t>
  </si>
  <si>
    <t>R million</t>
  </si>
  <si>
    <t>SIC2</t>
  </si>
  <si>
    <t>SIC3</t>
  </si>
  <si>
    <t>SIC4</t>
  </si>
  <si>
    <t>SIC5</t>
  </si>
  <si>
    <t>SIC61</t>
  </si>
  <si>
    <t>SIC62</t>
  </si>
  <si>
    <t>SIC63</t>
  </si>
  <si>
    <t>SIC64</t>
  </si>
  <si>
    <t>SIC7</t>
  </si>
  <si>
    <t>SIC8</t>
  </si>
  <si>
    <t>SIC9</t>
  </si>
  <si>
    <t>DTI cut-off points (adjusted by Statistics South Africa (Stats SA) for QFS)</t>
  </si>
  <si>
    <r>
      <t xml:space="preserve">3 </t>
    </r>
    <r>
      <rPr>
        <sz val="8"/>
        <rFont val="Arial"/>
        <family val="2"/>
      </rPr>
      <t>For the trade industry cut-off points refer to the worksheet called '</t>
    </r>
    <r>
      <rPr>
        <b/>
        <sz val="8"/>
        <rFont val="Arial"/>
        <family val="2"/>
      </rPr>
      <t xml:space="preserve"> DTI cut-off points for QFS</t>
    </r>
    <r>
      <rPr>
        <sz val="8"/>
        <rFont val="Arial"/>
        <family val="2"/>
      </rPr>
      <t>' below</t>
    </r>
  </si>
  <si>
    <r>
      <t>Quarterly Financial Statistics Survey - September 2018</t>
    </r>
    <r>
      <rPr>
        <b/>
        <u/>
        <vertAlign val="superscript"/>
        <sz val="12"/>
        <rFont val="Arial"/>
        <family val="2"/>
      </rPr>
      <t>1</t>
    </r>
    <r>
      <rPr>
        <b/>
        <u/>
        <sz val="12"/>
        <rFont val="Arial"/>
        <family val="2"/>
      </rPr>
      <t xml:space="preserve"> (QFS) estimates </t>
    </r>
  </si>
  <si>
    <r>
      <t xml:space="preserve">1 </t>
    </r>
    <r>
      <rPr>
        <sz val="8"/>
        <rFont val="Arial"/>
        <family val="2"/>
      </rPr>
      <t xml:space="preserve">Revised QFS September 2018 estimates based on the </t>
    </r>
    <r>
      <rPr>
        <sz val="8"/>
        <color rgb="FF000000"/>
        <rFont val="Arial"/>
        <family val="2"/>
      </rPr>
      <t>2017</t>
    </r>
    <r>
      <rPr>
        <sz val="8"/>
        <rFont val="Arial"/>
        <family val="2"/>
      </rPr>
      <t xml:space="preserve"> sample - Small, medium and large enterprises</t>
    </r>
  </si>
  <si>
    <r>
      <t xml:space="preserve">1 </t>
    </r>
    <r>
      <rPr>
        <sz val="8"/>
        <rFont val="Arial"/>
        <family val="2"/>
      </rPr>
      <t>Preliminary QFS December 2018 estimates based on the 2018 sample - Small, medium and large enterprises</t>
    </r>
  </si>
  <si>
    <r>
      <t>Quarterly Financial Statistics Survey - December 2018</t>
    </r>
    <r>
      <rPr>
        <b/>
        <u/>
        <vertAlign val="superscript"/>
        <sz val="12"/>
        <rFont val="Arial"/>
        <family val="2"/>
      </rPr>
      <t>1</t>
    </r>
    <r>
      <rPr>
        <b/>
        <u/>
        <sz val="12"/>
        <rFont val="Arial"/>
        <family val="2"/>
      </rPr>
      <t xml:space="preserve"> (QFS) estimates </t>
    </r>
  </si>
  <si>
    <t>R2 million to R81 million</t>
  </si>
  <si>
    <t>R81 million to R175 million</t>
  </si>
  <si>
    <t>&gt; R175 million</t>
  </si>
  <si>
    <t>R2 million to R175 million</t>
  </si>
  <si>
    <t>R175 million to R351 million</t>
  </si>
  <si>
    <t>&gt; R351 million</t>
  </si>
  <si>
    <t>R81 million to R351 million</t>
  </si>
  <si>
    <t>R175 million to R688 million</t>
  </si>
  <si>
    <t>&gt; R688 million</t>
  </si>
  <si>
    <t>R175 million to R504 million</t>
  </si>
  <si>
    <t>R2 million to R135 million</t>
  </si>
  <si>
    <t>R135 million to R526 million</t>
  </si>
  <si>
    <t>&gt; R526 million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</si>
</sst>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2" x14ac:knownFonts="1">
    <font>
      <sz val="10"/>
      <name val="MS Sans Serif"/>
    </font>
    <font>
      <sz val="11"/>
      <color theme="1"/>
      <name val="Calibri"/>
      <family val="2"/>
      <scheme val="minor"/>
    </font>
    <font>
      <b/>
      <sz val="10"/>
      <name val="Arial"/>
      <family val="2"/>
    </font>
    <font>
      <b/>
      <vertAlign val="superscript"/>
      <sz val="10"/>
      <name val="Arial"/>
      <family val="2"/>
    </font>
    <font>
      <i/>
      <sz val="8"/>
      <name val="Arial"/>
      <family val="2"/>
    </font>
    <font>
      <b/>
      <u/>
      <sz val="12"/>
      <name val="Arial"/>
      <family val="2"/>
    </font>
    <font>
      <b/>
      <sz val="12"/>
      <name val="Arial"/>
      <family val="2"/>
    </font>
    <font>
      <b/>
      <u/>
      <sz val="10"/>
      <name val="Arial"/>
      <family val="2"/>
    </font>
    <font>
      <sz val="8"/>
      <color indexed="81"/>
      <name val="Tahoma"/>
      <family val="2"/>
    </font>
    <font>
      <sz val="10"/>
      <name val="Arial"/>
      <family val="2"/>
    </font>
    <font>
      <vertAlign val="superscript"/>
      <sz val="8"/>
      <name val="Arial"/>
      <family val="2"/>
    </font>
    <font>
      <sz val="8"/>
      <name val="Arial"/>
      <family val="2"/>
    </font>
    <font>
      <b/>
      <sz val="8"/>
      <name val="Arial"/>
      <family val="2"/>
    </font>
    <font>
      <sz val="8"/>
      <name val="MS Sans Serif"/>
      <family val="2"/>
    </font>
    <font>
      <b/>
      <u/>
      <vertAlign val="superscript"/>
      <sz val="10"/>
      <name val="Arial"/>
      <family val="2"/>
    </font>
    <font>
      <b/>
      <sz val="10"/>
      <name val="MS Sans Serif"/>
      <family val="2"/>
    </font>
    <font>
      <b/>
      <sz val="11"/>
      <color theme="1"/>
      <name val="Calibri"/>
      <family val="2"/>
      <scheme val="minor"/>
    </font>
    <font>
      <b/>
      <sz val="8.5"/>
      <name val="MS Sans Serif"/>
      <family val="2"/>
    </font>
    <font>
      <sz val="9"/>
      <color indexed="81"/>
      <name val="Tahoma"/>
      <family val="2"/>
    </font>
    <font>
      <b/>
      <u/>
      <sz val="10"/>
      <name val="MS Sans Serif"/>
      <family val="2"/>
    </font>
    <font>
      <sz val="8"/>
      <color rgb="FF000000"/>
      <name val="Arial"/>
      <family val="2"/>
    </font>
    <font>
      <b/>
      <u/>
      <vertAlign val="superscript"/>
      <sz val="12"/>
      <name val="Arial"/>
      <family val="2"/>
    </font>
  </fonts>
  <fills count="10">
    <fill>
      <patternFill patternType="none"/>
    </fill>
    <fill>
      <patternFill patternType="gray125"/>
    </fill>
    <fill>
      <patternFill patternType="solid">
        <fgColor indexed="42"/>
        <bgColor indexed="64"/>
      </patternFill>
    </fill>
    <fill>
      <patternFill patternType="solid">
        <fgColor indexed="40"/>
        <bgColor indexed="64"/>
      </patternFill>
    </fill>
    <fill>
      <patternFill patternType="solid">
        <fgColor indexed="47"/>
        <bgColor indexed="64"/>
      </patternFill>
    </fill>
    <fill>
      <patternFill patternType="solid">
        <fgColor indexed="50"/>
        <bgColor indexed="64"/>
      </patternFill>
    </fill>
    <fill>
      <patternFill patternType="solid">
        <fgColor indexed="51"/>
        <bgColor indexed="64"/>
      </patternFill>
    </fill>
    <fill>
      <patternFill patternType="solid">
        <fgColor indexed="52"/>
        <bgColor indexed="64"/>
      </patternFill>
    </fill>
    <fill>
      <patternFill patternType="solid">
        <fgColor indexed="11"/>
        <bgColor indexed="64"/>
      </patternFill>
    </fill>
    <fill>
      <patternFill patternType="solid">
        <fgColor indexed="2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s>
  <cellStyleXfs count="1">
    <xf numFmtId="0" fontId="0" fillId="0" borderId="0"/>
  </cellStyleXfs>
  <cellXfs count="156">
    <xf numFmtId="0" fontId="0" fillId="0" borderId="0" xfId="0"/>
    <xf numFmtId="0" fontId="0" fillId="0" borderId="0" xfId="0" quotePrefix="1" applyNumberFormat="1"/>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0" fillId="0" borderId="0" xfId="0" applyFill="1"/>
    <xf numFmtId="0" fontId="2" fillId="0" borderId="1" xfId="0" applyFont="1" applyFill="1" applyBorder="1" applyAlignment="1">
      <alignment horizontal="center"/>
    </xf>
    <xf numFmtId="0" fontId="2" fillId="2" borderId="1" xfId="0" applyFont="1" applyFill="1" applyBorder="1" applyAlignment="1">
      <alignment horizontal="center"/>
    </xf>
    <xf numFmtId="0" fontId="2" fillId="7" borderId="1" xfId="0" applyFont="1" applyFill="1" applyBorder="1" applyAlignment="1">
      <alignment horizontal="center"/>
    </xf>
    <xf numFmtId="0" fontId="2" fillId="3" borderId="1" xfId="0" applyFont="1" applyFill="1" applyBorder="1" applyAlignment="1">
      <alignment horizontal="center"/>
    </xf>
    <xf numFmtId="0" fontId="2" fillId="4" borderId="1" xfId="0" applyFont="1" applyFill="1" applyBorder="1" applyAlignment="1">
      <alignment horizontal="center"/>
    </xf>
    <xf numFmtId="0" fontId="2" fillId="8" borderId="1" xfId="0" applyFont="1" applyFill="1" applyBorder="1" applyAlignment="1">
      <alignment horizontal="center"/>
    </xf>
    <xf numFmtId="0" fontId="2" fillId="9" borderId="1" xfId="0" applyFont="1" applyFill="1" applyBorder="1" applyAlignment="1">
      <alignment horizontal="center"/>
    </xf>
    <xf numFmtId="0" fontId="2" fillId="5" borderId="1" xfId="0" applyFont="1" applyFill="1" applyBorder="1" applyAlignment="1">
      <alignment horizontal="center"/>
    </xf>
    <xf numFmtId="0" fontId="2" fillId="6" borderId="1" xfId="0" applyFont="1" applyFill="1" applyBorder="1" applyAlignment="1">
      <alignment horizontal="center"/>
    </xf>
    <xf numFmtId="0" fontId="4" fillId="0" borderId="1" xfId="0" applyFont="1" applyFill="1" applyBorder="1" applyAlignment="1">
      <alignment horizontal="justify" vertical="center" wrapText="1"/>
    </xf>
    <xf numFmtId="0" fontId="2" fillId="7"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0" fillId="0" borderId="0" xfId="0" applyFill="1" applyAlignment="1">
      <alignment vertical="center"/>
    </xf>
    <xf numFmtId="0" fontId="5" fillId="0" borderId="0" xfId="0" applyFont="1"/>
    <xf numFmtId="0" fontId="5" fillId="0" borderId="0" xfId="0" applyFont="1" applyAlignment="1">
      <alignment wrapText="1"/>
    </xf>
    <xf numFmtId="0" fontId="6" fillId="0" borderId="0" xfId="0" applyFont="1"/>
    <xf numFmtId="0" fontId="7" fillId="0" borderId="0" xfId="0" applyFont="1" applyBorder="1"/>
    <xf numFmtId="0" fontId="2" fillId="0" borderId="1" xfId="0" applyNumberFormat="1" applyFont="1" applyFill="1" applyBorder="1" applyAlignment="1">
      <alignment horizontal="justify" wrapText="1"/>
    </xf>
    <xf numFmtId="0" fontId="10" fillId="0" borderId="0" xfId="0" applyNumberFormat="1" applyFont="1" applyBorder="1" applyAlignment="1">
      <alignment horizontal="left" vertical="center"/>
    </xf>
    <xf numFmtId="0" fontId="0" fillId="8" borderId="1" xfId="0" applyFill="1" applyBorder="1"/>
    <xf numFmtId="0" fontId="0" fillId="9" borderId="1" xfId="0" applyFill="1" applyBorder="1"/>
    <xf numFmtId="0" fontId="0" fillId="5" borderId="1" xfId="0" applyFill="1" applyBorder="1"/>
    <xf numFmtId="0" fontId="0" fillId="6" borderId="1" xfId="0" applyFill="1" applyBorder="1"/>
    <xf numFmtId="0" fontId="7" fillId="0" borderId="0" xfId="0" applyFont="1" applyBorder="1" applyAlignment="1"/>
    <xf numFmtId="0" fontId="0" fillId="0" borderId="0" xfId="0" quotePrefix="1" applyNumberFormat="1" applyBorder="1"/>
    <xf numFmtId="0" fontId="0" fillId="0" borderId="0" xfId="0" applyBorder="1"/>
    <xf numFmtId="3" fontId="9" fillId="0" borderId="1" xfId="0" applyNumberFormat="1" applyFont="1" applyFill="1" applyBorder="1" applyAlignment="1">
      <alignment horizontal="left" wrapText="1" indent="1"/>
    </xf>
    <xf numFmtId="3" fontId="0" fillId="9" borderId="1" xfId="0" applyNumberFormat="1" applyFill="1" applyBorder="1"/>
    <xf numFmtId="3" fontId="0" fillId="5" borderId="1" xfId="0" quotePrefix="1" applyNumberFormat="1" applyFill="1" applyBorder="1"/>
    <xf numFmtId="3" fontId="0" fillId="6" borderId="1" xfId="0" quotePrefix="1" applyNumberFormat="1" applyFill="1" applyBorder="1"/>
    <xf numFmtId="3" fontId="0" fillId="0" borderId="0" xfId="0" applyNumberFormat="1"/>
    <xf numFmtId="3" fontId="2" fillId="0" borderId="1" xfId="0" applyNumberFormat="1" applyFont="1" applyFill="1" applyBorder="1" applyAlignment="1">
      <alignment horizontal="justify" wrapText="1"/>
    </xf>
    <xf numFmtId="3" fontId="0" fillId="8" borderId="1" xfId="0" applyNumberFormat="1" applyFill="1" applyBorder="1"/>
    <xf numFmtId="164" fontId="0" fillId="0" borderId="0" xfId="0" quotePrefix="1" applyNumberFormat="1" applyFill="1" applyBorder="1"/>
    <xf numFmtId="164" fontId="0" fillId="0" borderId="0" xfId="0" applyNumberFormat="1" applyFill="1" applyBorder="1"/>
    <xf numFmtId="0" fontId="0" fillId="0" borderId="0" xfId="0" applyFill="1" applyBorder="1"/>
    <xf numFmtId="3" fontId="9" fillId="0" borderId="1" xfId="0" quotePrefix="1" applyNumberFormat="1" applyFont="1" applyBorder="1"/>
    <xf numFmtId="3" fontId="9" fillId="0" borderId="1" xfId="0" applyNumberFormat="1" applyFont="1" applyBorder="1"/>
    <xf numFmtId="3" fontId="9" fillId="0" borderId="1" xfId="0" quotePrefix="1" applyNumberFormat="1" applyFont="1" applyFill="1" applyBorder="1"/>
    <xf numFmtId="0" fontId="9" fillId="0" borderId="0" xfId="0" applyFont="1"/>
    <xf numFmtId="0" fontId="9" fillId="0" borderId="0" xfId="0" applyFont="1" applyFill="1"/>
    <xf numFmtId="0" fontId="9" fillId="0" borderId="1" xfId="0" quotePrefix="1" applyNumberFormat="1" applyFont="1" applyFill="1" applyBorder="1" applyAlignment="1">
      <alignment vertical="center"/>
    </xf>
    <xf numFmtId="0" fontId="9" fillId="0" borderId="0" xfId="0" applyFont="1" applyFill="1" applyAlignment="1">
      <alignment vertical="center"/>
    </xf>
    <xf numFmtId="0" fontId="9" fillId="0" borderId="1" xfId="0" applyFont="1" applyBorder="1"/>
    <xf numFmtId="0" fontId="9" fillId="2" borderId="1" xfId="0" applyFont="1" applyFill="1" applyBorder="1"/>
    <xf numFmtId="0" fontId="9" fillId="7" borderId="1" xfId="0" applyFont="1" applyFill="1" applyBorder="1"/>
    <xf numFmtId="0" fontId="9" fillId="3" borderId="1" xfId="0" applyFont="1" applyFill="1" applyBorder="1"/>
    <xf numFmtId="0" fontId="9" fillId="4" borderId="1" xfId="0" applyFont="1" applyFill="1" applyBorder="1"/>
    <xf numFmtId="0" fontId="9" fillId="8" borderId="1" xfId="0" applyFont="1" applyFill="1" applyBorder="1"/>
    <xf numFmtId="0" fontId="9" fillId="9" borderId="1" xfId="0" applyFont="1" applyFill="1" applyBorder="1"/>
    <xf numFmtId="0" fontId="9" fillId="5" borderId="1" xfId="0" applyFont="1" applyFill="1" applyBorder="1"/>
    <xf numFmtId="3" fontId="9" fillId="2" borderId="1" xfId="0" quotePrefix="1" applyNumberFormat="1" applyFont="1" applyFill="1" applyBorder="1"/>
    <xf numFmtId="3" fontId="9" fillId="7" borderId="1" xfId="0" quotePrefix="1" applyNumberFormat="1" applyFont="1" applyFill="1" applyBorder="1"/>
    <xf numFmtId="3" fontId="9" fillId="3" borderId="1" xfId="0" quotePrefix="1" applyNumberFormat="1" applyFont="1" applyFill="1" applyBorder="1"/>
    <xf numFmtId="3" fontId="9" fillId="4" borderId="1" xfId="0" quotePrefix="1" applyNumberFormat="1" applyFont="1" applyFill="1" applyBorder="1"/>
    <xf numFmtId="3" fontId="9" fillId="8" borderId="1" xfId="0" applyNumberFormat="1" applyFont="1" applyFill="1" applyBorder="1"/>
    <xf numFmtId="3" fontId="9" fillId="9" borderId="1" xfId="0" applyNumberFormat="1" applyFont="1" applyFill="1" applyBorder="1"/>
    <xf numFmtId="3" fontId="9" fillId="5" borderId="1" xfId="0" quotePrefix="1" applyNumberFormat="1" applyFont="1" applyFill="1" applyBorder="1"/>
    <xf numFmtId="3" fontId="9" fillId="0" borderId="0" xfId="0" applyNumberFormat="1" applyFont="1"/>
    <xf numFmtId="3" fontId="9" fillId="6" borderId="1" xfId="0" quotePrefix="1" applyNumberFormat="1" applyFont="1" applyFill="1" applyBorder="1"/>
    <xf numFmtId="0" fontId="9" fillId="0" borderId="0" xfId="0" quotePrefix="1" applyNumberFormat="1" applyFont="1"/>
    <xf numFmtId="164" fontId="9" fillId="0" borderId="0" xfId="0" quotePrefix="1" applyNumberFormat="1" applyFont="1" applyBorder="1"/>
    <xf numFmtId="164" fontId="9" fillId="0" borderId="0" xfId="0" applyNumberFormat="1" applyFont="1" applyBorder="1"/>
    <xf numFmtId="164" fontId="9" fillId="0" borderId="0" xfId="0" quotePrefix="1" applyNumberFormat="1" applyFont="1" applyFill="1" applyBorder="1"/>
    <xf numFmtId="164" fontId="9" fillId="0" borderId="0" xfId="0" applyNumberFormat="1" applyFont="1" applyFill="1" applyBorder="1"/>
    <xf numFmtId="0" fontId="9" fillId="0" borderId="0" xfId="0" applyFont="1" applyBorder="1"/>
    <xf numFmtId="0" fontId="9" fillId="0" borderId="0" xfId="0" applyFont="1" applyFill="1" applyBorder="1"/>
    <xf numFmtId="3" fontId="2" fillId="6" borderId="1" xfId="0" applyNumberFormat="1" applyFont="1" applyFill="1" applyBorder="1" applyAlignment="1">
      <alignment horizontal="center"/>
    </xf>
    <xf numFmtId="3" fontId="2" fillId="6" borderId="1" xfId="0" applyNumberFormat="1" applyFont="1" applyFill="1" applyBorder="1" applyAlignment="1">
      <alignment horizontal="center" vertical="center" wrapText="1"/>
    </xf>
    <xf numFmtId="3" fontId="9" fillId="6" borderId="1" xfId="0" applyNumberFormat="1" applyFont="1" applyFill="1" applyBorder="1"/>
    <xf numFmtId="0" fontId="15" fillId="0" borderId="1" xfId="0" quotePrefix="1" applyNumberFormat="1" applyFont="1" applyBorder="1"/>
    <xf numFmtId="0" fontId="15" fillId="0" borderId="0" xfId="0" applyFont="1"/>
    <xf numFmtId="0" fontId="16" fillId="0" borderId="5" xfId="0" applyFont="1" applyBorder="1"/>
    <xf numFmtId="0" fontId="15" fillId="0" borderId="0" xfId="0" applyFont="1" applyAlignment="1">
      <alignment horizontal="left"/>
    </xf>
    <xf numFmtId="3" fontId="1" fillId="0" borderId="5" xfId="0" applyNumberFormat="1" applyFont="1" applyBorder="1" applyAlignment="1">
      <alignment horizontal="right"/>
    </xf>
    <xf numFmtId="0" fontId="17" fillId="0" borderId="0" xfId="0" applyFont="1" applyAlignment="1"/>
    <xf numFmtId="3" fontId="2" fillId="0" borderId="1" xfId="0" quotePrefix="1" applyNumberFormat="1" applyFont="1" applyBorder="1"/>
    <xf numFmtId="3" fontId="2" fillId="0" borderId="1" xfId="0" applyNumberFormat="1" applyFont="1" applyBorder="1"/>
    <xf numFmtId="3" fontId="2" fillId="0" borderId="1" xfId="0" quotePrefix="1" applyNumberFormat="1" applyFont="1" applyFill="1" applyBorder="1"/>
    <xf numFmtId="3" fontId="2" fillId="2" borderId="1" xfId="0" quotePrefix="1" applyNumberFormat="1" applyFont="1" applyFill="1" applyBorder="1"/>
    <xf numFmtId="3" fontId="2" fillId="7" borderId="1" xfId="0" quotePrefix="1" applyNumberFormat="1" applyFont="1" applyFill="1" applyBorder="1"/>
    <xf numFmtId="3" fontId="2" fillId="3" borderId="1" xfId="0" quotePrefix="1" applyNumberFormat="1" applyFont="1" applyFill="1" applyBorder="1"/>
    <xf numFmtId="3" fontId="2" fillId="4" borderId="1" xfId="0" quotePrefix="1" applyNumberFormat="1" applyFont="1" applyFill="1" applyBorder="1"/>
    <xf numFmtId="3" fontId="2" fillId="8" borderId="1" xfId="0" applyNumberFormat="1" applyFont="1" applyFill="1" applyBorder="1"/>
    <xf numFmtId="3" fontId="2" fillId="9" borderId="1" xfId="0" applyNumberFormat="1" applyFont="1" applyFill="1" applyBorder="1"/>
    <xf numFmtId="3" fontId="2" fillId="5" borderId="1" xfId="0" quotePrefix="1" applyNumberFormat="1" applyFont="1" applyFill="1" applyBorder="1"/>
    <xf numFmtId="3" fontId="2" fillId="6" borderId="1" xfId="0" quotePrefix="1" applyNumberFormat="1" applyFont="1" applyFill="1" applyBorder="1"/>
    <xf numFmtId="3" fontId="2" fillId="0" borderId="0" xfId="0" applyNumberFormat="1" applyFont="1"/>
    <xf numFmtId="3" fontId="15" fillId="8" borderId="1" xfId="0" applyNumberFormat="1" applyFont="1" applyFill="1" applyBorder="1"/>
    <xf numFmtId="3" fontId="15" fillId="9" borderId="1" xfId="0" applyNumberFormat="1" applyFont="1" applyFill="1" applyBorder="1"/>
    <xf numFmtId="3" fontId="15" fillId="5" borderId="1" xfId="0" quotePrefix="1" applyNumberFormat="1" applyFont="1" applyFill="1" applyBorder="1"/>
    <xf numFmtId="3" fontId="15" fillId="6" borderId="1" xfId="0" quotePrefix="1" applyNumberFormat="1" applyFont="1" applyFill="1" applyBorder="1"/>
    <xf numFmtId="3" fontId="15" fillId="0" borderId="0" xfId="0" applyNumberFormat="1" applyFont="1"/>
    <xf numFmtId="3" fontId="9" fillId="0" borderId="7" xfId="0" quotePrefix="1" applyNumberFormat="1" applyFont="1" applyBorder="1"/>
    <xf numFmtId="3" fontId="9" fillId="0" borderId="7" xfId="0" quotePrefix="1" applyNumberFormat="1" applyFont="1" applyFill="1" applyBorder="1"/>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0" fillId="0" borderId="0" xfId="0" applyNumberFormat="1" applyFont="1" applyBorder="1" applyAlignment="1">
      <alignment horizontal="left" vertical="center"/>
    </xf>
    <xf numFmtId="0" fontId="5" fillId="0" borderId="0" xfId="0" applyFont="1" applyAlignment="1">
      <alignment horizontal="left"/>
    </xf>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8" borderId="1" xfId="0" applyFont="1" applyFill="1" applyBorder="1" applyAlignment="1">
      <alignment horizontal="center" vertical="center"/>
    </xf>
    <xf numFmtId="3" fontId="2" fillId="9" borderId="1" xfId="0" applyNumberFormat="1" applyFont="1" applyFill="1" applyBorder="1" applyAlignment="1">
      <alignment horizontal="center" vertical="center" wrapText="1"/>
    </xf>
    <xf numFmtId="0" fontId="7" fillId="0" borderId="0" xfId="0" applyFont="1" applyBorder="1" applyAlignment="1">
      <alignment horizontal="left"/>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7" borderId="1" xfId="0" applyFont="1" applyFill="1" applyBorder="1" applyAlignment="1">
      <alignment horizontal="center" vertical="center"/>
    </xf>
    <xf numFmtId="0" fontId="5" fillId="0" borderId="0" xfId="0" applyFont="1" applyAlignment="1">
      <alignment horizontal="left" wrapText="1"/>
    </xf>
    <xf numFmtId="0" fontId="15" fillId="8" borderId="2" xfId="0" applyFont="1" applyFill="1" applyBorder="1" applyAlignment="1">
      <alignment horizontal="center"/>
    </xf>
    <xf numFmtId="0" fontId="15" fillId="8" borderId="3" xfId="0" applyFont="1" applyFill="1" applyBorder="1" applyAlignment="1">
      <alignment horizontal="center"/>
    </xf>
    <xf numFmtId="0" fontId="15" fillId="8" borderId="4" xfId="0" applyFont="1" applyFill="1" applyBorder="1" applyAlignment="1">
      <alignment horizontal="center"/>
    </xf>
    <xf numFmtId="0" fontId="15" fillId="9" borderId="2" xfId="0" applyFont="1" applyFill="1" applyBorder="1" applyAlignment="1">
      <alignment horizontal="center"/>
    </xf>
    <xf numFmtId="0" fontId="15" fillId="9" borderId="3" xfId="0" applyFont="1" applyFill="1" applyBorder="1" applyAlignment="1">
      <alignment horizontal="center"/>
    </xf>
    <xf numFmtId="0" fontId="15" fillId="9" borderId="4" xfId="0" applyFont="1" applyFill="1" applyBorder="1" applyAlignment="1">
      <alignment horizontal="center"/>
    </xf>
    <xf numFmtId="0" fontId="15" fillId="5" borderId="2" xfId="0" applyFont="1" applyFill="1" applyBorder="1" applyAlignment="1">
      <alignment horizontal="center"/>
    </xf>
    <xf numFmtId="0" fontId="15" fillId="5" borderId="3" xfId="0" applyFont="1" applyFill="1" applyBorder="1" applyAlignment="1">
      <alignment horizontal="center"/>
    </xf>
    <xf numFmtId="0" fontId="15" fillId="5" borderId="4" xfId="0" applyFont="1" applyFill="1" applyBorder="1" applyAlignment="1">
      <alignment horizontal="center"/>
    </xf>
    <xf numFmtId="0" fontId="15" fillId="6" borderId="2" xfId="0" applyFont="1" applyFill="1" applyBorder="1" applyAlignment="1">
      <alignment horizontal="center"/>
    </xf>
    <xf numFmtId="0" fontId="15" fillId="6" borderId="3" xfId="0" applyFont="1" applyFill="1" applyBorder="1" applyAlignment="1">
      <alignment horizontal="center"/>
    </xf>
    <xf numFmtId="0" fontId="15" fillId="6" borderId="4" xfId="0" applyFont="1" applyFill="1" applyBorder="1" applyAlignment="1">
      <alignment horizontal="center"/>
    </xf>
    <xf numFmtId="0" fontId="2" fillId="0" borderId="2" xfId="0" applyNumberFormat="1" applyFont="1" applyBorder="1" applyAlignment="1">
      <alignment horizontal="center"/>
    </xf>
    <xf numFmtId="0" fontId="2" fillId="0" borderId="3" xfId="0" quotePrefix="1" applyNumberFormat="1" applyFont="1" applyBorder="1" applyAlignment="1">
      <alignment horizontal="center"/>
    </xf>
    <xf numFmtId="0" fontId="2" fillId="0" borderId="4" xfId="0" quotePrefix="1" applyNumberFormat="1" applyFont="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7" borderId="2" xfId="0" applyFont="1" applyFill="1" applyBorder="1" applyAlignment="1">
      <alignment horizontal="center"/>
    </xf>
    <xf numFmtId="0" fontId="2" fillId="7" borderId="3" xfId="0" applyFont="1" applyFill="1" applyBorder="1" applyAlignment="1">
      <alignment horizontal="center"/>
    </xf>
    <xf numFmtId="0" fontId="2" fillId="7" borderId="4" xfId="0" applyFont="1" applyFill="1" applyBorder="1" applyAlignment="1">
      <alignment horizontal="center"/>
    </xf>
    <xf numFmtId="0" fontId="2" fillId="3" borderId="2" xfId="0" applyFont="1" applyFill="1" applyBorder="1" applyAlignment="1">
      <alignment horizontal="center"/>
    </xf>
    <xf numFmtId="0" fontId="2" fillId="3" borderId="3" xfId="0" applyFont="1" applyFill="1" applyBorder="1" applyAlignment="1">
      <alignment horizontal="center"/>
    </xf>
    <xf numFmtId="0" fontId="2" fillId="3" borderId="4" xfId="0" applyFont="1" applyFill="1" applyBorder="1" applyAlignment="1">
      <alignment horizontal="center"/>
    </xf>
    <xf numFmtId="0" fontId="2" fillId="4" borderId="2" xfId="0" applyFont="1" applyFill="1" applyBorder="1" applyAlignment="1">
      <alignment horizontal="center"/>
    </xf>
    <xf numFmtId="0" fontId="2" fillId="4" borderId="3" xfId="0" applyFont="1" applyFill="1" applyBorder="1" applyAlignment="1">
      <alignment horizontal="center"/>
    </xf>
    <xf numFmtId="0" fontId="2" fillId="4" borderId="4" xfId="0" applyFont="1" applyFill="1" applyBorder="1" applyAlignment="1">
      <alignment horizontal="center"/>
    </xf>
    <xf numFmtId="0" fontId="2" fillId="6" borderId="1" xfId="0" applyFont="1" applyFill="1" applyBorder="1" applyAlignment="1">
      <alignment horizontal="center" vertical="center" wrapText="1"/>
    </xf>
    <xf numFmtId="0" fontId="19" fillId="0" borderId="0" xfId="0" applyFont="1" applyAlignment="1">
      <alignment horizontal="left"/>
    </xf>
    <xf numFmtId="0" fontId="17" fillId="0" borderId="6" xfId="0" applyFont="1" applyBorder="1" applyAlignment="1">
      <alignment horizontal="center"/>
    </xf>
  </cellXfs>
  <cellStyles count="1">
    <cellStyle name="Normal" xfId="0" builtinId="0"/>
  </cellStyles>
  <dxfs count="26">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condense val="0"/>
        <extend val="0"/>
        <color rgb="FF9C0006"/>
      </font>
      <fill>
        <patternFill>
          <bgColor rgb="FFFFC7CE"/>
        </patternFill>
      </fill>
    </dxf>
    <dxf>
      <fill>
        <patternFill>
          <bgColor indexed="10"/>
        </patternFill>
      </fill>
    </dxf>
    <dxf>
      <fill>
        <patternFill>
          <bgColor indexed="10"/>
        </patternFill>
      </fill>
    </dxf>
    <dxf>
      <fill>
        <patternFill>
          <bgColor indexed="1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indexed="10"/>
        </patternFill>
      </fill>
    </dxf>
    <dxf>
      <fill>
        <patternFill>
          <bgColor indexed="10"/>
        </patternFill>
      </fill>
    </dxf>
  </dxfs>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X268"/>
  <sheetViews>
    <sheetView view="pageBreakPreview" zoomScaleNormal="75" zoomScaleSheetLayoutView="100" workbookViewId="0">
      <pane xSplit="1" topLeftCell="AE1" activePane="topRight" state="frozen"/>
      <selection sqref="A1:AK56"/>
      <selection pane="topRight" activeCell="F8" sqref="F8:AK8"/>
    </sheetView>
  </sheetViews>
  <sheetFormatPr defaultRowHeight="12.75" x14ac:dyDescent="0.2"/>
  <cols>
    <col min="1" max="1" width="71.85546875" style="47" customWidth="1"/>
    <col min="2" max="2" width="12.42578125" style="47" bestFit="1" customWidth="1"/>
    <col min="3" max="4" width="12.7109375" style="47" bestFit="1" customWidth="1"/>
    <col min="5" max="6" width="13.5703125" style="47" bestFit="1" customWidth="1"/>
    <col min="7" max="7" width="13.5703125" style="47" customWidth="1"/>
    <col min="8" max="8" width="12.85546875" style="47" customWidth="1"/>
    <col min="9" max="9" width="13.5703125" style="47" bestFit="1" customWidth="1"/>
    <col min="10" max="10" width="12.42578125" style="47" bestFit="1" customWidth="1"/>
    <col min="11" max="11" width="13.85546875" style="47" customWidth="1"/>
    <col min="12" max="12" width="14.28515625" style="47" customWidth="1"/>
    <col min="13" max="14" width="13.5703125" style="47" bestFit="1" customWidth="1"/>
    <col min="15" max="15" width="13.7109375" style="47" customWidth="1"/>
    <col min="16" max="16" width="13.42578125" style="47" customWidth="1"/>
    <col min="17" max="18" width="13.5703125" style="47" bestFit="1" customWidth="1"/>
    <col min="19" max="19" width="13.140625" style="47" customWidth="1"/>
    <col min="20" max="20" width="13.140625" style="47" bestFit="1" customWidth="1"/>
    <col min="21" max="21" width="13.5703125" style="47" bestFit="1" customWidth="1"/>
    <col min="22" max="24" width="12.42578125" style="47" bestFit="1" customWidth="1"/>
    <col min="25" max="26" width="13.5703125" style="47" bestFit="1" customWidth="1"/>
    <col min="27" max="28" width="13.140625" style="47" customWidth="1"/>
    <col min="29" max="29" width="13.5703125" style="47" bestFit="1" customWidth="1"/>
    <col min="30" max="30" width="12.42578125" style="47" bestFit="1" customWidth="1"/>
    <col min="31" max="31" width="14" style="47" customWidth="1"/>
    <col min="32" max="32" width="13.42578125" style="47" customWidth="1"/>
    <col min="33" max="33" width="13.5703125" style="47" bestFit="1" customWidth="1"/>
    <col min="34" max="34" width="13.5703125" style="66" bestFit="1" customWidth="1"/>
    <col min="35" max="35" width="13.42578125" style="66" customWidth="1"/>
    <col min="36" max="36" width="13.28515625" style="66" customWidth="1"/>
    <col min="37" max="37" width="13.5703125" style="66" bestFit="1" customWidth="1"/>
    <col min="38" max="16384" width="9.140625" style="47"/>
  </cols>
  <sheetData>
    <row r="1" spans="1:38" ht="15.75" x14ac:dyDescent="0.25">
      <c r="A1" s="114" t="s">
        <v>49</v>
      </c>
      <c r="B1" s="114"/>
      <c r="C1" s="21"/>
      <c r="D1" s="21"/>
      <c r="E1" s="21"/>
    </row>
    <row r="2" spans="1:38" ht="15.75" customHeight="1" x14ac:dyDescent="0.25">
      <c r="A2" s="125" t="s">
        <v>72</v>
      </c>
      <c r="B2" s="125"/>
      <c r="C2" s="22"/>
      <c r="D2" s="22"/>
      <c r="E2" s="22"/>
      <c r="F2" s="22"/>
      <c r="G2" s="22"/>
      <c r="H2" s="22"/>
    </row>
    <row r="3" spans="1:38" ht="10.5" customHeight="1" x14ac:dyDescent="0.25">
      <c r="A3" s="23"/>
      <c r="B3" s="23"/>
      <c r="C3" s="23"/>
      <c r="D3" s="23"/>
      <c r="E3" s="23"/>
    </row>
    <row r="4" spans="1:38" ht="14.25" x14ac:dyDescent="0.2">
      <c r="A4" s="119" t="s">
        <v>56</v>
      </c>
      <c r="B4" s="119"/>
      <c r="C4" s="31"/>
      <c r="D4" s="31"/>
      <c r="E4" s="24"/>
    </row>
    <row r="6" spans="1:38" s="48" customFormat="1" ht="30.75" customHeight="1" x14ac:dyDescent="0.2">
      <c r="A6" s="122" t="s">
        <v>39</v>
      </c>
      <c r="B6" s="122" t="s">
        <v>40</v>
      </c>
      <c r="C6" s="122"/>
      <c r="D6" s="122"/>
      <c r="E6" s="122"/>
      <c r="F6" s="123" t="s">
        <v>41</v>
      </c>
      <c r="G6" s="123"/>
      <c r="H6" s="123"/>
      <c r="I6" s="123"/>
      <c r="J6" s="124" t="s">
        <v>42</v>
      </c>
      <c r="K6" s="124"/>
      <c r="L6" s="124"/>
      <c r="M6" s="124"/>
      <c r="N6" s="120" t="s">
        <v>43</v>
      </c>
      <c r="O6" s="120"/>
      <c r="P6" s="120"/>
      <c r="Q6" s="120"/>
      <c r="R6" s="121" t="s">
        <v>44</v>
      </c>
      <c r="S6" s="121"/>
      <c r="T6" s="121"/>
      <c r="U6" s="121"/>
      <c r="V6" s="117" t="s">
        <v>51</v>
      </c>
      <c r="W6" s="117"/>
      <c r="X6" s="117"/>
      <c r="Y6" s="117"/>
      <c r="Z6" s="118" t="s">
        <v>45</v>
      </c>
      <c r="AA6" s="118"/>
      <c r="AB6" s="118"/>
      <c r="AC6" s="118"/>
      <c r="AD6" s="115" t="s">
        <v>46</v>
      </c>
      <c r="AE6" s="115"/>
      <c r="AF6" s="115"/>
      <c r="AG6" s="115"/>
      <c r="AH6" s="116" t="s">
        <v>47</v>
      </c>
      <c r="AI6" s="116"/>
      <c r="AJ6" s="116"/>
      <c r="AK6" s="116"/>
    </row>
    <row r="7" spans="1:38" s="48" customFormat="1" x14ac:dyDescent="0.2">
      <c r="A7" s="122"/>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75" t="s">
        <v>1</v>
      </c>
      <c r="AI7" s="75" t="s">
        <v>2</v>
      </c>
      <c r="AJ7" s="75" t="s">
        <v>3</v>
      </c>
      <c r="AK7" s="75" t="s">
        <v>0</v>
      </c>
    </row>
    <row r="8" spans="1:38" s="50" customFormat="1" ht="54" customHeight="1" x14ac:dyDescent="0.2">
      <c r="A8" s="16" t="s">
        <v>48</v>
      </c>
      <c r="B8" s="49"/>
      <c r="C8" s="49"/>
      <c r="D8" s="49"/>
      <c r="E8" s="49"/>
      <c r="F8" s="107" t="s">
        <v>88</v>
      </c>
      <c r="G8" s="107" t="s">
        <v>87</v>
      </c>
      <c r="H8" s="107" t="s">
        <v>86</v>
      </c>
      <c r="I8" s="2"/>
      <c r="J8" s="17" t="s">
        <v>84</v>
      </c>
      <c r="K8" s="17" t="s">
        <v>85</v>
      </c>
      <c r="L8" s="17" t="s">
        <v>79</v>
      </c>
      <c r="M8" s="17"/>
      <c r="N8" s="105" t="s">
        <v>84</v>
      </c>
      <c r="O8" s="105" t="s">
        <v>83</v>
      </c>
      <c r="P8" s="105" t="s">
        <v>79</v>
      </c>
      <c r="Q8" s="3"/>
      <c r="R8" s="106" t="s">
        <v>81</v>
      </c>
      <c r="S8" s="106" t="s">
        <v>82</v>
      </c>
      <c r="T8" s="106" t="s">
        <v>76</v>
      </c>
      <c r="U8" s="4"/>
      <c r="V8" s="18"/>
      <c r="W8" s="18"/>
      <c r="X8" s="18"/>
      <c r="Y8" s="18"/>
      <c r="Z8" s="19" t="s">
        <v>81</v>
      </c>
      <c r="AA8" s="19" t="s">
        <v>80</v>
      </c>
      <c r="AB8" s="19" t="s">
        <v>79</v>
      </c>
      <c r="AC8" s="19"/>
      <c r="AD8" s="103" t="s">
        <v>81</v>
      </c>
      <c r="AE8" s="103" t="s">
        <v>80</v>
      </c>
      <c r="AF8" s="103" t="s">
        <v>79</v>
      </c>
      <c r="AG8" s="5"/>
      <c r="AH8" s="104" t="s">
        <v>78</v>
      </c>
      <c r="AI8" s="104" t="s">
        <v>77</v>
      </c>
      <c r="AJ8" s="104" t="s">
        <v>76</v>
      </c>
      <c r="AK8" s="76"/>
    </row>
    <row r="9" spans="1:38" s="79" customFormat="1" x14ac:dyDescent="0.2">
      <c r="A9" s="78"/>
      <c r="B9" s="138" t="s">
        <v>58</v>
      </c>
      <c r="C9" s="139"/>
      <c r="D9" s="139"/>
      <c r="E9" s="140"/>
      <c r="F9" s="141" t="s">
        <v>58</v>
      </c>
      <c r="G9" s="142"/>
      <c r="H9" s="142"/>
      <c r="I9" s="143"/>
      <c r="J9" s="144" t="s">
        <v>58</v>
      </c>
      <c r="K9" s="145"/>
      <c r="L9" s="145"/>
      <c r="M9" s="146"/>
      <c r="N9" s="147" t="s">
        <v>58</v>
      </c>
      <c r="O9" s="148"/>
      <c r="P9" s="148"/>
      <c r="Q9" s="149"/>
      <c r="R9" s="150" t="s">
        <v>58</v>
      </c>
      <c r="S9" s="151"/>
      <c r="T9" s="151"/>
      <c r="U9" s="152"/>
      <c r="V9" s="126" t="s">
        <v>58</v>
      </c>
      <c r="W9" s="127"/>
      <c r="X9" s="127"/>
      <c r="Y9" s="128"/>
      <c r="Z9" s="129" t="s">
        <v>58</v>
      </c>
      <c r="AA9" s="130"/>
      <c r="AB9" s="130"/>
      <c r="AC9" s="131"/>
      <c r="AD9" s="132" t="s">
        <v>58</v>
      </c>
      <c r="AE9" s="133"/>
      <c r="AF9" s="133"/>
      <c r="AG9" s="134"/>
      <c r="AH9" s="135" t="s">
        <v>58</v>
      </c>
      <c r="AI9" s="136"/>
      <c r="AJ9" s="136"/>
      <c r="AK9" s="137"/>
    </row>
    <row r="10" spans="1:38" x14ac:dyDescent="0.2">
      <c r="A10" s="25" t="s">
        <v>5</v>
      </c>
      <c r="B10" s="51"/>
      <c r="C10" s="51"/>
      <c r="D10" s="51"/>
      <c r="E10" s="51"/>
      <c r="F10" s="52"/>
      <c r="G10" s="52"/>
      <c r="H10" s="52"/>
      <c r="I10" s="52"/>
      <c r="J10" s="53"/>
      <c r="K10" s="53"/>
      <c r="L10" s="53"/>
      <c r="M10" s="53"/>
      <c r="N10" s="54"/>
      <c r="O10" s="54"/>
      <c r="P10" s="54"/>
      <c r="Q10" s="54"/>
      <c r="R10" s="55"/>
      <c r="S10" s="55"/>
      <c r="T10" s="55"/>
      <c r="U10" s="55"/>
      <c r="V10" s="56"/>
      <c r="W10" s="56"/>
      <c r="X10" s="56"/>
      <c r="Y10" s="56"/>
      <c r="Z10" s="57"/>
      <c r="AA10" s="57"/>
      <c r="AB10" s="57"/>
      <c r="AC10" s="57"/>
      <c r="AD10" s="58"/>
      <c r="AE10" s="58"/>
      <c r="AF10" s="58"/>
      <c r="AG10" s="58"/>
      <c r="AH10" s="77"/>
      <c r="AI10" s="77"/>
      <c r="AJ10" s="77"/>
      <c r="AK10" s="77"/>
      <c r="AL10" s="66"/>
    </row>
    <row r="11" spans="1:38" s="66" customFormat="1" x14ac:dyDescent="0.2">
      <c r="A11" s="34" t="s">
        <v>6</v>
      </c>
      <c r="B11" s="44">
        <v>1503700</v>
      </c>
      <c r="C11" s="44">
        <v>227952</v>
      </c>
      <c r="D11" s="45">
        <v>705460</v>
      </c>
      <c r="E11" s="46">
        <v>2437112</v>
      </c>
      <c r="F11" s="59">
        <v>159227</v>
      </c>
      <c r="G11" s="59">
        <v>9010</v>
      </c>
      <c r="H11" s="59">
        <v>4393</v>
      </c>
      <c r="I11" s="59">
        <v>172630</v>
      </c>
      <c r="J11" s="60">
        <v>481687</v>
      </c>
      <c r="K11" s="60">
        <v>91666</v>
      </c>
      <c r="L11" s="60">
        <v>151215</v>
      </c>
      <c r="M11" s="60">
        <v>724568</v>
      </c>
      <c r="N11" s="61">
        <v>66762</v>
      </c>
      <c r="O11" s="61">
        <v>3539</v>
      </c>
      <c r="P11" s="61">
        <v>1542</v>
      </c>
      <c r="Q11" s="61">
        <v>71843</v>
      </c>
      <c r="R11" s="62">
        <v>41891</v>
      </c>
      <c r="S11" s="62">
        <v>12066</v>
      </c>
      <c r="T11" s="62">
        <v>35904</v>
      </c>
      <c r="U11" s="62">
        <v>89861</v>
      </c>
      <c r="V11" s="63">
        <v>429156</v>
      </c>
      <c r="W11" s="63">
        <v>70458</v>
      </c>
      <c r="X11" s="63">
        <v>320467</v>
      </c>
      <c r="Y11" s="63">
        <v>820081</v>
      </c>
      <c r="Z11" s="64">
        <v>172139</v>
      </c>
      <c r="AA11" s="64">
        <v>12932</v>
      </c>
      <c r="AB11" s="64">
        <v>42254</v>
      </c>
      <c r="AC11" s="64">
        <v>227325</v>
      </c>
      <c r="AD11" s="65">
        <v>116220</v>
      </c>
      <c r="AE11" s="65">
        <v>24328</v>
      </c>
      <c r="AF11" s="65">
        <v>129489</v>
      </c>
      <c r="AG11" s="65">
        <v>270037</v>
      </c>
      <c r="AH11" s="77">
        <v>36618</v>
      </c>
      <c r="AI11" s="77">
        <v>3953</v>
      </c>
      <c r="AJ11" s="77">
        <v>20196</v>
      </c>
      <c r="AK11" s="77">
        <v>60767</v>
      </c>
    </row>
    <row r="12" spans="1:38" s="66" customFormat="1" x14ac:dyDescent="0.2">
      <c r="A12" s="34" t="s">
        <v>7</v>
      </c>
      <c r="B12" s="44">
        <v>14082</v>
      </c>
      <c r="C12" s="44">
        <v>1583</v>
      </c>
      <c r="D12" s="45">
        <v>1730</v>
      </c>
      <c r="E12" s="46">
        <v>17395</v>
      </c>
      <c r="F12" s="59">
        <v>2288</v>
      </c>
      <c r="G12" s="59">
        <v>62</v>
      </c>
      <c r="H12" s="59">
        <v>144</v>
      </c>
      <c r="I12" s="59">
        <v>2494</v>
      </c>
      <c r="J12" s="60">
        <v>4664</v>
      </c>
      <c r="K12" s="60">
        <v>968</v>
      </c>
      <c r="L12" s="60">
        <v>671</v>
      </c>
      <c r="M12" s="60">
        <v>6303</v>
      </c>
      <c r="N12" s="61">
        <v>839</v>
      </c>
      <c r="O12" s="61">
        <v>117</v>
      </c>
      <c r="P12" s="61">
        <v>29</v>
      </c>
      <c r="Q12" s="61">
        <v>985</v>
      </c>
      <c r="R12" s="62">
        <v>506</v>
      </c>
      <c r="S12" s="62">
        <v>64</v>
      </c>
      <c r="T12" s="62">
        <v>43</v>
      </c>
      <c r="U12" s="62">
        <v>613</v>
      </c>
      <c r="V12" s="63">
        <v>3428</v>
      </c>
      <c r="W12" s="63">
        <v>285</v>
      </c>
      <c r="X12" s="63">
        <v>464</v>
      </c>
      <c r="Y12" s="63">
        <v>4177</v>
      </c>
      <c r="Z12" s="64">
        <v>1850</v>
      </c>
      <c r="AA12" s="64">
        <v>31</v>
      </c>
      <c r="AB12" s="64">
        <v>137</v>
      </c>
      <c r="AC12" s="64">
        <v>2018</v>
      </c>
      <c r="AD12" s="65">
        <v>0</v>
      </c>
      <c r="AE12" s="65">
        <v>0</v>
      </c>
      <c r="AF12" s="65">
        <v>0</v>
      </c>
      <c r="AG12" s="65">
        <v>0</v>
      </c>
      <c r="AH12" s="67">
        <v>507</v>
      </c>
      <c r="AI12" s="67">
        <v>56</v>
      </c>
      <c r="AJ12" s="67">
        <v>242</v>
      </c>
      <c r="AK12" s="67">
        <v>805</v>
      </c>
    </row>
    <row r="13" spans="1:38" s="66" customFormat="1" x14ac:dyDescent="0.2">
      <c r="A13" s="34" t="s">
        <v>8</v>
      </c>
      <c r="B13" s="44">
        <v>7471</v>
      </c>
      <c r="C13" s="44">
        <v>2171</v>
      </c>
      <c r="D13" s="45">
        <v>133</v>
      </c>
      <c r="E13" s="46">
        <v>9775</v>
      </c>
      <c r="F13" s="59">
        <v>2005</v>
      </c>
      <c r="G13" s="59">
        <v>301</v>
      </c>
      <c r="H13" s="59">
        <v>0</v>
      </c>
      <c r="I13" s="59">
        <v>2306</v>
      </c>
      <c r="J13" s="60">
        <v>1646</v>
      </c>
      <c r="K13" s="60">
        <v>985</v>
      </c>
      <c r="L13" s="60">
        <v>1</v>
      </c>
      <c r="M13" s="60">
        <v>2632</v>
      </c>
      <c r="N13" s="61">
        <v>0</v>
      </c>
      <c r="O13" s="61">
        <v>0</v>
      </c>
      <c r="P13" s="61">
        <v>58</v>
      </c>
      <c r="Q13" s="61">
        <v>58</v>
      </c>
      <c r="R13" s="62">
        <v>256</v>
      </c>
      <c r="S13" s="62">
        <v>0</v>
      </c>
      <c r="T13" s="62">
        <v>0</v>
      </c>
      <c r="U13" s="62">
        <v>256</v>
      </c>
      <c r="V13" s="63">
        <v>530</v>
      </c>
      <c r="W13" s="63">
        <v>0</v>
      </c>
      <c r="X13" s="63">
        <v>0</v>
      </c>
      <c r="Y13" s="63">
        <v>530</v>
      </c>
      <c r="Z13" s="64">
        <v>188</v>
      </c>
      <c r="AA13" s="64">
        <v>0</v>
      </c>
      <c r="AB13" s="64">
        <v>30</v>
      </c>
      <c r="AC13" s="64">
        <v>218</v>
      </c>
      <c r="AD13" s="65">
        <v>2797</v>
      </c>
      <c r="AE13" s="65">
        <v>207</v>
      </c>
      <c r="AF13" s="65">
        <v>38</v>
      </c>
      <c r="AG13" s="65">
        <v>3042</v>
      </c>
      <c r="AH13" s="67">
        <v>49</v>
      </c>
      <c r="AI13" s="67">
        <v>678</v>
      </c>
      <c r="AJ13" s="67">
        <v>6</v>
      </c>
      <c r="AK13" s="67">
        <v>733</v>
      </c>
    </row>
    <row r="14" spans="1:38" s="66" customFormat="1" x14ac:dyDescent="0.2">
      <c r="A14" s="34" t="s">
        <v>9</v>
      </c>
      <c r="B14" s="44">
        <v>975</v>
      </c>
      <c r="C14" s="44">
        <v>94</v>
      </c>
      <c r="D14" s="45">
        <v>76</v>
      </c>
      <c r="E14" s="46">
        <v>1145</v>
      </c>
      <c r="F14" s="59">
        <v>19</v>
      </c>
      <c r="G14" s="59">
        <v>0</v>
      </c>
      <c r="H14" s="59">
        <v>0</v>
      </c>
      <c r="I14" s="59">
        <v>19</v>
      </c>
      <c r="J14" s="60">
        <v>114</v>
      </c>
      <c r="K14" s="60">
        <v>11</v>
      </c>
      <c r="L14" s="60">
        <v>30</v>
      </c>
      <c r="M14" s="60">
        <v>155</v>
      </c>
      <c r="N14" s="61">
        <v>0</v>
      </c>
      <c r="O14" s="61">
        <v>0</v>
      </c>
      <c r="P14" s="61">
        <v>0</v>
      </c>
      <c r="Q14" s="61">
        <v>0</v>
      </c>
      <c r="R14" s="62">
        <v>0</v>
      </c>
      <c r="S14" s="62">
        <v>0</v>
      </c>
      <c r="T14" s="62">
        <v>0</v>
      </c>
      <c r="U14" s="62">
        <v>0</v>
      </c>
      <c r="V14" s="63">
        <v>269</v>
      </c>
      <c r="W14" s="63">
        <v>0</v>
      </c>
      <c r="X14" s="63">
        <v>0</v>
      </c>
      <c r="Y14" s="63">
        <v>269</v>
      </c>
      <c r="Z14" s="64">
        <v>7</v>
      </c>
      <c r="AA14" s="64">
        <v>0</v>
      </c>
      <c r="AB14" s="64">
        <v>0</v>
      </c>
      <c r="AC14" s="64">
        <v>7</v>
      </c>
      <c r="AD14" s="65">
        <v>438</v>
      </c>
      <c r="AE14" s="65">
        <v>7</v>
      </c>
      <c r="AF14" s="65">
        <v>46</v>
      </c>
      <c r="AG14" s="65">
        <v>491</v>
      </c>
      <c r="AH14" s="67">
        <v>128</v>
      </c>
      <c r="AI14" s="67">
        <v>76</v>
      </c>
      <c r="AJ14" s="67">
        <v>0</v>
      </c>
      <c r="AK14" s="67">
        <v>204</v>
      </c>
    </row>
    <row r="15" spans="1:38" s="66" customFormat="1" x14ac:dyDescent="0.2">
      <c r="A15" s="34" t="s">
        <v>10</v>
      </c>
      <c r="B15" s="44">
        <v>3118</v>
      </c>
      <c r="C15" s="44">
        <v>425</v>
      </c>
      <c r="D15" s="45">
        <v>861</v>
      </c>
      <c r="E15" s="46">
        <v>4404</v>
      </c>
      <c r="F15" s="59">
        <v>38</v>
      </c>
      <c r="G15" s="59">
        <v>24</v>
      </c>
      <c r="H15" s="59">
        <v>8</v>
      </c>
      <c r="I15" s="59">
        <v>70</v>
      </c>
      <c r="J15" s="60">
        <v>836</v>
      </c>
      <c r="K15" s="60">
        <v>99</v>
      </c>
      <c r="L15" s="60">
        <v>116</v>
      </c>
      <c r="M15" s="60">
        <v>1051</v>
      </c>
      <c r="N15" s="61">
        <v>1</v>
      </c>
      <c r="O15" s="61">
        <v>0</v>
      </c>
      <c r="P15" s="61">
        <v>8</v>
      </c>
      <c r="Q15" s="61">
        <v>9</v>
      </c>
      <c r="R15" s="62">
        <v>223</v>
      </c>
      <c r="S15" s="62">
        <v>14</v>
      </c>
      <c r="T15" s="62">
        <v>34</v>
      </c>
      <c r="U15" s="62">
        <v>271</v>
      </c>
      <c r="V15" s="63">
        <v>789</v>
      </c>
      <c r="W15" s="63">
        <v>15</v>
      </c>
      <c r="X15" s="63">
        <v>339</v>
      </c>
      <c r="Y15" s="63">
        <v>1143</v>
      </c>
      <c r="Z15" s="64">
        <v>1000</v>
      </c>
      <c r="AA15" s="64">
        <v>39</v>
      </c>
      <c r="AB15" s="64">
        <v>273</v>
      </c>
      <c r="AC15" s="64">
        <v>1312</v>
      </c>
      <c r="AD15" s="65">
        <v>0</v>
      </c>
      <c r="AE15" s="65">
        <v>0</v>
      </c>
      <c r="AF15" s="65">
        <v>0</v>
      </c>
      <c r="AG15" s="65">
        <v>0</v>
      </c>
      <c r="AH15" s="67">
        <v>231</v>
      </c>
      <c r="AI15" s="67">
        <v>234</v>
      </c>
      <c r="AJ15" s="67">
        <v>83</v>
      </c>
      <c r="AK15" s="67">
        <v>548</v>
      </c>
    </row>
    <row r="16" spans="1:38" s="66" customFormat="1" x14ac:dyDescent="0.2">
      <c r="A16" s="34" t="s">
        <v>11</v>
      </c>
      <c r="B16" s="44">
        <v>2788</v>
      </c>
      <c r="C16" s="44">
        <v>148</v>
      </c>
      <c r="D16" s="45">
        <v>248</v>
      </c>
      <c r="E16" s="46">
        <v>3184</v>
      </c>
      <c r="F16" s="59">
        <v>26</v>
      </c>
      <c r="G16" s="59">
        <v>51</v>
      </c>
      <c r="H16" s="59">
        <v>82</v>
      </c>
      <c r="I16" s="59">
        <v>159</v>
      </c>
      <c r="J16" s="60">
        <v>373</v>
      </c>
      <c r="K16" s="60">
        <v>68</v>
      </c>
      <c r="L16" s="60">
        <v>20</v>
      </c>
      <c r="M16" s="60">
        <v>461</v>
      </c>
      <c r="N16" s="61">
        <v>61</v>
      </c>
      <c r="O16" s="61">
        <v>0</v>
      </c>
      <c r="P16" s="61">
        <v>0</v>
      </c>
      <c r="Q16" s="61">
        <v>61</v>
      </c>
      <c r="R16" s="62">
        <v>527</v>
      </c>
      <c r="S16" s="62">
        <v>1</v>
      </c>
      <c r="T16" s="62">
        <v>0</v>
      </c>
      <c r="U16" s="62">
        <v>528</v>
      </c>
      <c r="V16" s="63">
        <v>1511</v>
      </c>
      <c r="W16" s="63">
        <v>24</v>
      </c>
      <c r="X16" s="63">
        <v>5</v>
      </c>
      <c r="Y16" s="63">
        <v>1540</v>
      </c>
      <c r="Z16" s="64">
        <v>286</v>
      </c>
      <c r="AA16" s="64">
        <v>0</v>
      </c>
      <c r="AB16" s="64">
        <v>0</v>
      </c>
      <c r="AC16" s="64">
        <v>286</v>
      </c>
      <c r="AD16" s="65">
        <v>0</v>
      </c>
      <c r="AE16" s="65">
        <v>0</v>
      </c>
      <c r="AF16" s="65">
        <v>0</v>
      </c>
      <c r="AG16" s="65">
        <v>0</v>
      </c>
      <c r="AH16" s="67">
        <v>4</v>
      </c>
      <c r="AI16" s="67">
        <v>4</v>
      </c>
      <c r="AJ16" s="67">
        <v>141</v>
      </c>
      <c r="AK16" s="67">
        <v>149</v>
      </c>
    </row>
    <row r="17" spans="1:37" s="66" customFormat="1" x14ac:dyDescent="0.2">
      <c r="A17" s="34" t="s">
        <v>12</v>
      </c>
      <c r="B17" s="44">
        <v>35709</v>
      </c>
      <c r="C17" s="44">
        <v>5015</v>
      </c>
      <c r="D17" s="45">
        <v>6113</v>
      </c>
      <c r="E17" s="46">
        <v>46837</v>
      </c>
      <c r="F17" s="59">
        <v>15546</v>
      </c>
      <c r="G17" s="59">
        <v>124</v>
      </c>
      <c r="H17" s="59">
        <v>106</v>
      </c>
      <c r="I17" s="59">
        <v>15776</v>
      </c>
      <c r="J17" s="60">
        <v>9909</v>
      </c>
      <c r="K17" s="60">
        <v>3988</v>
      </c>
      <c r="L17" s="60">
        <v>1816</v>
      </c>
      <c r="M17" s="60">
        <v>15713</v>
      </c>
      <c r="N17" s="61">
        <v>346</v>
      </c>
      <c r="O17" s="61">
        <v>99</v>
      </c>
      <c r="P17" s="61">
        <v>46</v>
      </c>
      <c r="Q17" s="61">
        <v>491</v>
      </c>
      <c r="R17" s="62">
        <v>836</v>
      </c>
      <c r="S17" s="62">
        <v>0</v>
      </c>
      <c r="T17" s="62">
        <v>0</v>
      </c>
      <c r="U17" s="62">
        <v>836</v>
      </c>
      <c r="V17" s="63">
        <v>3085</v>
      </c>
      <c r="W17" s="63">
        <v>61</v>
      </c>
      <c r="X17" s="63">
        <v>1675</v>
      </c>
      <c r="Y17" s="63">
        <v>4821</v>
      </c>
      <c r="Z17" s="64">
        <v>1412</v>
      </c>
      <c r="AA17" s="64">
        <v>126</v>
      </c>
      <c r="AB17" s="64">
        <v>194</v>
      </c>
      <c r="AC17" s="64">
        <v>1732</v>
      </c>
      <c r="AD17" s="65">
        <v>4395</v>
      </c>
      <c r="AE17" s="65">
        <v>588</v>
      </c>
      <c r="AF17" s="65">
        <v>2240</v>
      </c>
      <c r="AG17" s="65">
        <v>7223</v>
      </c>
      <c r="AH17" s="67">
        <v>180</v>
      </c>
      <c r="AI17" s="67">
        <v>29</v>
      </c>
      <c r="AJ17" s="67">
        <v>36</v>
      </c>
      <c r="AK17" s="67">
        <v>245</v>
      </c>
    </row>
    <row r="18" spans="1:37" s="66" customFormat="1" x14ac:dyDescent="0.2">
      <c r="A18" s="34" t="s">
        <v>13</v>
      </c>
      <c r="B18" s="44">
        <v>30042</v>
      </c>
      <c r="C18" s="44">
        <v>4051</v>
      </c>
      <c r="D18" s="45">
        <v>11407</v>
      </c>
      <c r="E18" s="46">
        <v>45500</v>
      </c>
      <c r="F18" s="59">
        <v>1125</v>
      </c>
      <c r="G18" s="59">
        <v>165</v>
      </c>
      <c r="H18" s="59">
        <v>76</v>
      </c>
      <c r="I18" s="59">
        <v>1366</v>
      </c>
      <c r="J18" s="60">
        <v>10438</v>
      </c>
      <c r="K18" s="60">
        <v>2419</v>
      </c>
      <c r="L18" s="60">
        <v>1529</v>
      </c>
      <c r="M18" s="60">
        <v>14386</v>
      </c>
      <c r="N18" s="61">
        <v>1171</v>
      </c>
      <c r="O18" s="61">
        <v>24</v>
      </c>
      <c r="P18" s="61">
        <v>29</v>
      </c>
      <c r="Q18" s="61">
        <v>1224</v>
      </c>
      <c r="R18" s="62">
        <v>1080</v>
      </c>
      <c r="S18" s="62">
        <v>326</v>
      </c>
      <c r="T18" s="62">
        <v>3</v>
      </c>
      <c r="U18" s="62">
        <v>1409</v>
      </c>
      <c r="V18" s="63">
        <v>6678</v>
      </c>
      <c r="W18" s="63">
        <v>332</v>
      </c>
      <c r="X18" s="63">
        <v>1245</v>
      </c>
      <c r="Y18" s="63">
        <v>8255</v>
      </c>
      <c r="Z18" s="64">
        <v>4682</v>
      </c>
      <c r="AA18" s="64">
        <v>209</v>
      </c>
      <c r="AB18" s="64">
        <v>504</v>
      </c>
      <c r="AC18" s="64">
        <v>5395</v>
      </c>
      <c r="AD18" s="65">
        <v>3807</v>
      </c>
      <c r="AE18" s="65">
        <v>352</v>
      </c>
      <c r="AF18" s="65">
        <v>4493</v>
      </c>
      <c r="AG18" s="65">
        <v>8652</v>
      </c>
      <c r="AH18" s="67">
        <v>1061</v>
      </c>
      <c r="AI18" s="67">
        <v>224</v>
      </c>
      <c r="AJ18" s="67">
        <v>3528</v>
      </c>
      <c r="AK18" s="67">
        <v>4813</v>
      </c>
    </row>
    <row r="19" spans="1:37" s="95" customFormat="1" x14ac:dyDescent="0.2">
      <c r="A19" s="39" t="s">
        <v>14</v>
      </c>
      <c r="B19" s="84">
        <v>1597885</v>
      </c>
      <c r="C19" s="84">
        <v>241439</v>
      </c>
      <c r="D19" s="85">
        <v>726028</v>
      </c>
      <c r="E19" s="86">
        <v>2565352</v>
      </c>
      <c r="F19" s="87">
        <v>180274</v>
      </c>
      <c r="G19" s="87">
        <v>9737</v>
      </c>
      <c r="H19" s="87">
        <v>4809</v>
      </c>
      <c r="I19" s="87">
        <v>194820</v>
      </c>
      <c r="J19" s="88">
        <v>509667</v>
      </c>
      <c r="K19" s="88">
        <v>100204</v>
      </c>
      <c r="L19" s="88">
        <v>155398</v>
      </c>
      <c r="M19" s="88">
        <v>765269</v>
      </c>
      <c r="N19" s="89">
        <v>69180</v>
      </c>
      <c r="O19" s="89">
        <v>3779</v>
      </c>
      <c r="P19" s="89">
        <v>1712</v>
      </c>
      <c r="Q19" s="89">
        <v>74671</v>
      </c>
      <c r="R19" s="90">
        <v>45319</v>
      </c>
      <c r="S19" s="90">
        <v>12471</v>
      </c>
      <c r="T19" s="90">
        <v>35984</v>
      </c>
      <c r="U19" s="90">
        <v>93774</v>
      </c>
      <c r="V19" s="91">
        <v>445446</v>
      </c>
      <c r="W19" s="91">
        <v>71175</v>
      </c>
      <c r="X19" s="91">
        <v>324195</v>
      </c>
      <c r="Y19" s="91">
        <v>840816</v>
      </c>
      <c r="Z19" s="92">
        <v>181564</v>
      </c>
      <c r="AA19" s="92">
        <v>13337</v>
      </c>
      <c r="AB19" s="92">
        <v>43392</v>
      </c>
      <c r="AC19" s="92">
        <v>238293</v>
      </c>
      <c r="AD19" s="93">
        <v>127657</v>
      </c>
      <c r="AE19" s="93">
        <v>25482</v>
      </c>
      <c r="AF19" s="93">
        <v>136306</v>
      </c>
      <c r="AG19" s="93">
        <v>289445</v>
      </c>
      <c r="AH19" s="94">
        <v>38778</v>
      </c>
      <c r="AI19" s="94">
        <v>5254</v>
      </c>
      <c r="AJ19" s="94">
        <v>24232</v>
      </c>
      <c r="AK19" s="94">
        <v>68264</v>
      </c>
    </row>
    <row r="20" spans="1:37" s="66" customFormat="1" x14ac:dyDescent="0.2">
      <c r="A20" s="39"/>
      <c r="B20" s="44"/>
      <c r="C20" s="44"/>
      <c r="D20" s="45"/>
      <c r="E20" s="46"/>
      <c r="F20" s="59"/>
      <c r="G20" s="59"/>
      <c r="H20" s="59"/>
      <c r="I20" s="59"/>
      <c r="J20" s="60"/>
      <c r="K20" s="60"/>
      <c r="L20" s="60"/>
      <c r="M20" s="60"/>
      <c r="N20" s="61"/>
      <c r="O20" s="61"/>
      <c r="P20" s="61"/>
      <c r="Q20" s="61"/>
      <c r="R20" s="62"/>
      <c r="S20" s="62"/>
      <c r="T20" s="62"/>
      <c r="U20" s="62"/>
      <c r="V20" s="63"/>
      <c r="W20" s="63"/>
      <c r="X20" s="63"/>
      <c r="Y20" s="63"/>
      <c r="Z20" s="64"/>
      <c r="AA20" s="64"/>
      <c r="AB20" s="64"/>
      <c r="AC20" s="64"/>
      <c r="AD20" s="65"/>
      <c r="AE20" s="65"/>
      <c r="AF20" s="65"/>
      <c r="AG20" s="65"/>
      <c r="AH20" s="67"/>
      <c r="AI20" s="67"/>
      <c r="AJ20" s="67"/>
      <c r="AK20" s="67"/>
    </row>
    <row r="21" spans="1:37" s="66" customFormat="1" x14ac:dyDescent="0.2">
      <c r="A21" s="39" t="s">
        <v>15</v>
      </c>
      <c r="B21" s="44"/>
      <c r="C21" s="44"/>
      <c r="D21" s="44"/>
      <c r="E21" s="45"/>
      <c r="F21" s="59"/>
      <c r="G21" s="59"/>
      <c r="H21" s="59"/>
      <c r="I21" s="59"/>
      <c r="J21" s="60"/>
      <c r="K21" s="60"/>
      <c r="L21" s="60"/>
      <c r="M21" s="60"/>
      <c r="N21" s="61"/>
      <c r="O21" s="61"/>
      <c r="P21" s="61"/>
      <c r="Q21" s="61"/>
      <c r="R21" s="62"/>
      <c r="S21" s="62"/>
      <c r="T21" s="62"/>
      <c r="U21" s="62"/>
      <c r="V21" s="63"/>
      <c r="W21" s="63"/>
      <c r="X21" s="63"/>
      <c r="Y21" s="63"/>
      <c r="Z21" s="64"/>
      <c r="AA21" s="64"/>
      <c r="AB21" s="64"/>
      <c r="AC21" s="64"/>
      <c r="AD21" s="65"/>
      <c r="AE21" s="65"/>
      <c r="AF21" s="65"/>
      <c r="AG21" s="65"/>
      <c r="AH21" s="67"/>
      <c r="AI21" s="67"/>
      <c r="AJ21" s="67"/>
      <c r="AK21" s="67"/>
    </row>
    <row r="22" spans="1:37" s="66" customFormat="1" x14ac:dyDescent="0.2">
      <c r="A22" s="34" t="s">
        <v>16</v>
      </c>
      <c r="B22" s="44">
        <v>160891</v>
      </c>
      <c r="C22" s="44">
        <v>32127</v>
      </c>
      <c r="D22" s="45">
        <v>26608</v>
      </c>
      <c r="E22" s="46">
        <v>219626</v>
      </c>
      <c r="F22" s="59">
        <v>19163</v>
      </c>
      <c r="G22" s="59">
        <v>412</v>
      </c>
      <c r="H22" s="59">
        <v>447</v>
      </c>
      <c r="I22" s="59">
        <v>20022</v>
      </c>
      <c r="J22" s="60">
        <v>91672</v>
      </c>
      <c r="K22" s="60">
        <v>28694</v>
      </c>
      <c r="L22" s="60">
        <v>23210</v>
      </c>
      <c r="M22" s="60">
        <v>143576</v>
      </c>
      <c r="N22" s="61">
        <v>24822</v>
      </c>
      <c r="O22" s="61">
        <v>39</v>
      </c>
      <c r="P22" s="61">
        <v>41</v>
      </c>
      <c r="Q22" s="61">
        <v>24902</v>
      </c>
      <c r="R22" s="62">
        <v>5032</v>
      </c>
      <c r="S22" s="62">
        <v>0</v>
      </c>
      <c r="T22" s="62">
        <v>178</v>
      </c>
      <c r="U22" s="62">
        <v>5210</v>
      </c>
      <c r="V22" s="63">
        <v>12905</v>
      </c>
      <c r="W22" s="63">
        <v>2475</v>
      </c>
      <c r="X22" s="63">
        <v>2309</v>
      </c>
      <c r="Y22" s="63">
        <v>17689</v>
      </c>
      <c r="Z22" s="64">
        <v>4312</v>
      </c>
      <c r="AA22" s="64">
        <v>45</v>
      </c>
      <c r="AB22" s="64">
        <v>11</v>
      </c>
      <c r="AC22" s="64">
        <v>4368</v>
      </c>
      <c r="AD22" s="65">
        <v>2213</v>
      </c>
      <c r="AE22" s="65">
        <v>44</v>
      </c>
      <c r="AF22" s="65">
        <v>194</v>
      </c>
      <c r="AG22" s="65">
        <v>2451</v>
      </c>
      <c r="AH22" s="67">
        <v>772</v>
      </c>
      <c r="AI22" s="67">
        <v>418</v>
      </c>
      <c r="AJ22" s="67">
        <v>218</v>
      </c>
      <c r="AK22" s="67">
        <v>1408</v>
      </c>
    </row>
    <row r="23" spans="1:37" s="66" customFormat="1" x14ac:dyDescent="0.2">
      <c r="A23" s="34" t="s">
        <v>17</v>
      </c>
      <c r="B23" s="44">
        <v>76752</v>
      </c>
      <c r="C23" s="44">
        <v>12878</v>
      </c>
      <c r="D23" s="45">
        <v>13219</v>
      </c>
      <c r="E23" s="46">
        <v>102849</v>
      </c>
      <c r="F23" s="59">
        <v>29829</v>
      </c>
      <c r="G23" s="59">
        <v>463</v>
      </c>
      <c r="H23" s="59">
        <v>43</v>
      </c>
      <c r="I23" s="59">
        <v>30335</v>
      </c>
      <c r="J23" s="60">
        <v>32212</v>
      </c>
      <c r="K23" s="60">
        <v>12148</v>
      </c>
      <c r="L23" s="60">
        <v>3677</v>
      </c>
      <c r="M23" s="60">
        <v>48037</v>
      </c>
      <c r="N23" s="61">
        <v>1</v>
      </c>
      <c r="O23" s="61">
        <v>0</v>
      </c>
      <c r="P23" s="61">
        <v>0</v>
      </c>
      <c r="Q23" s="61">
        <v>1</v>
      </c>
      <c r="R23" s="62">
        <v>8835</v>
      </c>
      <c r="S23" s="62">
        <v>235</v>
      </c>
      <c r="T23" s="62">
        <v>909</v>
      </c>
      <c r="U23" s="62">
        <v>9979</v>
      </c>
      <c r="V23" s="63">
        <v>1360</v>
      </c>
      <c r="W23" s="63">
        <v>28</v>
      </c>
      <c r="X23" s="63">
        <v>8334</v>
      </c>
      <c r="Y23" s="63">
        <v>9722</v>
      </c>
      <c r="Z23" s="64">
        <v>980</v>
      </c>
      <c r="AA23" s="64">
        <v>0</v>
      </c>
      <c r="AB23" s="64">
        <v>238</v>
      </c>
      <c r="AC23" s="64">
        <v>1218</v>
      </c>
      <c r="AD23" s="65">
        <v>3487</v>
      </c>
      <c r="AE23" s="65">
        <v>0</v>
      </c>
      <c r="AF23" s="65">
        <v>18</v>
      </c>
      <c r="AG23" s="65">
        <v>3505</v>
      </c>
      <c r="AH23" s="67">
        <v>48</v>
      </c>
      <c r="AI23" s="67">
        <v>4</v>
      </c>
      <c r="AJ23" s="67">
        <v>0</v>
      </c>
      <c r="AK23" s="67">
        <v>52</v>
      </c>
    </row>
    <row r="24" spans="1:37" s="66" customFormat="1" x14ac:dyDescent="0.2">
      <c r="A24" s="34" t="s">
        <v>18</v>
      </c>
      <c r="B24" s="44">
        <v>357874</v>
      </c>
      <c r="C24" s="44">
        <v>69980</v>
      </c>
      <c r="D24" s="45">
        <v>143195</v>
      </c>
      <c r="E24" s="46">
        <v>571049</v>
      </c>
      <c r="F24" s="59">
        <v>30232</v>
      </c>
      <c r="G24" s="59">
        <v>670</v>
      </c>
      <c r="H24" s="59">
        <v>923</v>
      </c>
      <c r="I24" s="59">
        <v>31825</v>
      </c>
      <c r="J24" s="60">
        <v>134430</v>
      </c>
      <c r="K24" s="60">
        <v>29869</v>
      </c>
      <c r="L24" s="60">
        <v>39451</v>
      </c>
      <c r="M24" s="60">
        <v>203750</v>
      </c>
      <c r="N24" s="61">
        <v>228</v>
      </c>
      <c r="O24" s="61">
        <v>0</v>
      </c>
      <c r="P24" s="61">
        <v>156</v>
      </c>
      <c r="Q24" s="61">
        <v>384</v>
      </c>
      <c r="R24" s="62">
        <v>1986</v>
      </c>
      <c r="S24" s="62">
        <v>1279</v>
      </c>
      <c r="T24" s="62">
        <v>1229</v>
      </c>
      <c r="U24" s="62">
        <v>4494</v>
      </c>
      <c r="V24" s="63">
        <v>177498</v>
      </c>
      <c r="W24" s="63">
        <v>36192</v>
      </c>
      <c r="X24" s="63">
        <v>84449</v>
      </c>
      <c r="Y24" s="63">
        <v>298139</v>
      </c>
      <c r="Z24" s="64">
        <v>7394</v>
      </c>
      <c r="AA24" s="64">
        <v>156</v>
      </c>
      <c r="AB24" s="64">
        <v>686</v>
      </c>
      <c r="AC24" s="64">
        <v>8236</v>
      </c>
      <c r="AD24" s="65">
        <v>5415</v>
      </c>
      <c r="AE24" s="65">
        <v>1792</v>
      </c>
      <c r="AF24" s="65">
        <v>15965</v>
      </c>
      <c r="AG24" s="65">
        <v>23172</v>
      </c>
      <c r="AH24" s="67">
        <v>691</v>
      </c>
      <c r="AI24" s="67">
        <v>22</v>
      </c>
      <c r="AJ24" s="67">
        <v>336</v>
      </c>
      <c r="AK24" s="67">
        <v>1049</v>
      </c>
    </row>
    <row r="25" spans="1:37" s="95" customFormat="1" x14ac:dyDescent="0.2">
      <c r="A25" s="39" t="s">
        <v>19</v>
      </c>
      <c r="B25" s="84">
        <v>595517</v>
      </c>
      <c r="C25" s="84">
        <v>114985</v>
      </c>
      <c r="D25" s="85">
        <v>183022</v>
      </c>
      <c r="E25" s="86">
        <v>893524</v>
      </c>
      <c r="F25" s="87">
        <v>79224</v>
      </c>
      <c r="G25" s="87">
        <v>1545</v>
      </c>
      <c r="H25" s="87">
        <v>1413</v>
      </c>
      <c r="I25" s="87">
        <v>82182</v>
      </c>
      <c r="J25" s="88">
        <v>258314</v>
      </c>
      <c r="K25" s="88">
        <v>70711</v>
      </c>
      <c r="L25" s="88">
        <v>66338</v>
      </c>
      <c r="M25" s="88">
        <v>395363</v>
      </c>
      <c r="N25" s="89">
        <v>25051</v>
      </c>
      <c r="O25" s="89">
        <v>39</v>
      </c>
      <c r="P25" s="89">
        <v>197</v>
      </c>
      <c r="Q25" s="89">
        <v>25287</v>
      </c>
      <c r="R25" s="90">
        <v>15853</v>
      </c>
      <c r="S25" s="90">
        <v>1514</v>
      </c>
      <c r="T25" s="90">
        <v>2316</v>
      </c>
      <c r="U25" s="90">
        <v>19683</v>
      </c>
      <c r="V25" s="91">
        <v>191763</v>
      </c>
      <c r="W25" s="91">
        <v>38695</v>
      </c>
      <c r="X25" s="91">
        <v>95092</v>
      </c>
      <c r="Y25" s="91">
        <v>325550</v>
      </c>
      <c r="Z25" s="92">
        <v>12686</v>
      </c>
      <c r="AA25" s="92">
        <v>201</v>
      </c>
      <c r="AB25" s="92">
        <v>935</v>
      </c>
      <c r="AC25" s="92">
        <v>13822</v>
      </c>
      <c r="AD25" s="93">
        <v>11115</v>
      </c>
      <c r="AE25" s="93">
        <v>1836</v>
      </c>
      <c r="AF25" s="93">
        <v>16177</v>
      </c>
      <c r="AG25" s="93">
        <v>29128</v>
      </c>
      <c r="AH25" s="94">
        <v>1511</v>
      </c>
      <c r="AI25" s="94">
        <v>444</v>
      </c>
      <c r="AJ25" s="94">
        <v>554</v>
      </c>
      <c r="AK25" s="94">
        <v>2509</v>
      </c>
    </row>
    <row r="26" spans="1:37" s="66" customFormat="1" x14ac:dyDescent="0.2">
      <c r="A26" s="34" t="s">
        <v>4</v>
      </c>
      <c r="B26" s="44">
        <v>167600</v>
      </c>
      <c r="C26" s="44">
        <v>30148</v>
      </c>
      <c r="D26" s="45">
        <v>27390</v>
      </c>
      <c r="E26" s="46">
        <v>225138</v>
      </c>
      <c r="F26" s="59">
        <v>18814</v>
      </c>
      <c r="G26" s="59">
        <v>441</v>
      </c>
      <c r="H26" s="59">
        <v>453</v>
      </c>
      <c r="I26" s="59">
        <v>19708</v>
      </c>
      <c r="J26" s="60">
        <v>99981</v>
      </c>
      <c r="K26" s="60">
        <v>26691</v>
      </c>
      <c r="L26" s="60">
        <v>23310</v>
      </c>
      <c r="M26" s="60">
        <v>149982</v>
      </c>
      <c r="N26" s="61">
        <v>24407</v>
      </c>
      <c r="O26" s="61">
        <v>0</v>
      </c>
      <c r="P26" s="61">
        <v>44</v>
      </c>
      <c r="Q26" s="61">
        <v>24451</v>
      </c>
      <c r="R26" s="62">
        <v>4297</v>
      </c>
      <c r="S26" s="62">
        <v>0</v>
      </c>
      <c r="T26" s="62">
        <v>177</v>
      </c>
      <c r="U26" s="62">
        <v>4474</v>
      </c>
      <c r="V26" s="63">
        <v>13563</v>
      </c>
      <c r="W26" s="63">
        <v>2503</v>
      </c>
      <c r="X26" s="63">
        <v>3007</v>
      </c>
      <c r="Y26" s="63">
        <v>19073</v>
      </c>
      <c r="Z26" s="64">
        <v>3378</v>
      </c>
      <c r="AA26" s="64">
        <v>45</v>
      </c>
      <c r="AB26" s="64">
        <v>11</v>
      </c>
      <c r="AC26" s="64">
        <v>3434</v>
      </c>
      <c r="AD26" s="65">
        <v>2348</v>
      </c>
      <c r="AE26" s="65">
        <v>48</v>
      </c>
      <c r="AF26" s="65">
        <v>222</v>
      </c>
      <c r="AG26" s="65">
        <v>2618</v>
      </c>
      <c r="AH26" s="67">
        <v>812</v>
      </c>
      <c r="AI26" s="67">
        <v>420</v>
      </c>
      <c r="AJ26" s="67">
        <v>166</v>
      </c>
      <c r="AK26" s="67">
        <v>1398</v>
      </c>
    </row>
    <row r="27" spans="1:37" s="66" customFormat="1" x14ac:dyDescent="0.2">
      <c r="A27" s="34" t="s">
        <v>20</v>
      </c>
      <c r="B27" s="44">
        <v>85350</v>
      </c>
      <c r="C27" s="44">
        <v>11730</v>
      </c>
      <c r="D27" s="45">
        <v>14812</v>
      </c>
      <c r="E27" s="46">
        <v>111892</v>
      </c>
      <c r="F27" s="59">
        <v>34709</v>
      </c>
      <c r="G27" s="59">
        <v>657</v>
      </c>
      <c r="H27" s="59">
        <v>41</v>
      </c>
      <c r="I27" s="59">
        <v>35407</v>
      </c>
      <c r="J27" s="60">
        <v>35032</v>
      </c>
      <c r="K27" s="60">
        <v>10975</v>
      </c>
      <c r="L27" s="60">
        <v>4821</v>
      </c>
      <c r="M27" s="60">
        <v>50828</v>
      </c>
      <c r="N27" s="61">
        <v>4</v>
      </c>
      <c r="O27" s="61">
        <v>0</v>
      </c>
      <c r="P27" s="61">
        <v>0</v>
      </c>
      <c r="Q27" s="61">
        <v>4</v>
      </c>
      <c r="R27" s="62">
        <v>8829</v>
      </c>
      <c r="S27" s="62">
        <v>66</v>
      </c>
      <c r="T27" s="62">
        <v>909</v>
      </c>
      <c r="U27" s="62">
        <v>9804</v>
      </c>
      <c r="V27" s="63">
        <v>2176</v>
      </c>
      <c r="W27" s="63">
        <v>28</v>
      </c>
      <c r="X27" s="63">
        <v>8334</v>
      </c>
      <c r="Y27" s="63">
        <v>10538</v>
      </c>
      <c r="Z27" s="64">
        <v>1087</v>
      </c>
      <c r="AA27" s="64">
        <v>0</v>
      </c>
      <c r="AB27" s="64">
        <v>227</v>
      </c>
      <c r="AC27" s="64">
        <v>1314</v>
      </c>
      <c r="AD27" s="65">
        <v>3467</v>
      </c>
      <c r="AE27" s="65">
        <v>0</v>
      </c>
      <c r="AF27" s="65">
        <v>480</v>
      </c>
      <c r="AG27" s="65">
        <v>3947</v>
      </c>
      <c r="AH27" s="67">
        <v>46</v>
      </c>
      <c r="AI27" s="67">
        <v>4</v>
      </c>
      <c r="AJ27" s="67">
        <v>0</v>
      </c>
      <c r="AK27" s="67">
        <v>50</v>
      </c>
    </row>
    <row r="28" spans="1:37" s="66" customFormat="1" x14ac:dyDescent="0.2">
      <c r="A28" s="34" t="s">
        <v>21</v>
      </c>
      <c r="B28" s="44">
        <v>379427</v>
      </c>
      <c r="C28" s="44">
        <v>69835</v>
      </c>
      <c r="D28" s="45">
        <v>142841</v>
      </c>
      <c r="E28" s="46">
        <v>592103</v>
      </c>
      <c r="F28" s="59">
        <v>33835</v>
      </c>
      <c r="G28" s="59">
        <v>754</v>
      </c>
      <c r="H28" s="59">
        <v>992</v>
      </c>
      <c r="I28" s="59">
        <v>35581</v>
      </c>
      <c r="J28" s="60">
        <v>147050</v>
      </c>
      <c r="K28" s="60">
        <v>30976</v>
      </c>
      <c r="L28" s="60">
        <v>37478</v>
      </c>
      <c r="M28" s="60">
        <v>215504</v>
      </c>
      <c r="N28" s="61">
        <v>243</v>
      </c>
      <c r="O28" s="61">
        <v>0</v>
      </c>
      <c r="P28" s="61">
        <v>197</v>
      </c>
      <c r="Q28" s="61">
        <v>440</v>
      </c>
      <c r="R28" s="62">
        <v>2875</v>
      </c>
      <c r="S28" s="62">
        <v>1297</v>
      </c>
      <c r="T28" s="62">
        <v>1136</v>
      </c>
      <c r="U28" s="62">
        <v>5308</v>
      </c>
      <c r="V28" s="63">
        <v>181302</v>
      </c>
      <c r="W28" s="63">
        <v>34874</v>
      </c>
      <c r="X28" s="63">
        <v>85343</v>
      </c>
      <c r="Y28" s="63">
        <v>301519</v>
      </c>
      <c r="Z28" s="64">
        <v>7788</v>
      </c>
      <c r="AA28" s="64">
        <v>126</v>
      </c>
      <c r="AB28" s="64">
        <v>691</v>
      </c>
      <c r="AC28" s="64">
        <v>8605</v>
      </c>
      <c r="AD28" s="65">
        <v>5639</v>
      </c>
      <c r="AE28" s="65">
        <v>1786</v>
      </c>
      <c r="AF28" s="65">
        <v>16680</v>
      </c>
      <c r="AG28" s="65">
        <v>24105</v>
      </c>
      <c r="AH28" s="67">
        <v>695</v>
      </c>
      <c r="AI28" s="67">
        <v>22</v>
      </c>
      <c r="AJ28" s="67">
        <v>324</v>
      </c>
      <c r="AK28" s="67">
        <v>1041</v>
      </c>
    </row>
    <row r="29" spans="1:37" s="95" customFormat="1" x14ac:dyDescent="0.2">
      <c r="A29" s="39" t="s">
        <v>22</v>
      </c>
      <c r="B29" s="84">
        <v>632377</v>
      </c>
      <c r="C29" s="84">
        <v>111713</v>
      </c>
      <c r="D29" s="85">
        <v>185043</v>
      </c>
      <c r="E29" s="86">
        <v>929133</v>
      </c>
      <c r="F29" s="87">
        <v>87358</v>
      </c>
      <c r="G29" s="87">
        <v>1852</v>
      </c>
      <c r="H29" s="87">
        <v>1486</v>
      </c>
      <c r="I29" s="87">
        <v>90696</v>
      </c>
      <c r="J29" s="88">
        <v>282063</v>
      </c>
      <c r="K29" s="88">
        <v>68642</v>
      </c>
      <c r="L29" s="88">
        <v>65609</v>
      </c>
      <c r="M29" s="88">
        <v>416314</v>
      </c>
      <c r="N29" s="89">
        <v>24654</v>
      </c>
      <c r="O29" s="89">
        <v>0</v>
      </c>
      <c r="P29" s="89">
        <v>241</v>
      </c>
      <c r="Q29" s="89">
        <v>24895</v>
      </c>
      <c r="R29" s="90">
        <v>16001</v>
      </c>
      <c r="S29" s="90">
        <v>1363</v>
      </c>
      <c r="T29" s="90">
        <v>2222</v>
      </c>
      <c r="U29" s="90">
        <v>19586</v>
      </c>
      <c r="V29" s="91">
        <v>197041</v>
      </c>
      <c r="W29" s="91">
        <v>37405</v>
      </c>
      <c r="X29" s="91">
        <v>96684</v>
      </c>
      <c r="Y29" s="91">
        <v>331130</v>
      </c>
      <c r="Z29" s="92">
        <v>12253</v>
      </c>
      <c r="AA29" s="92">
        <v>171</v>
      </c>
      <c r="AB29" s="92">
        <v>929</v>
      </c>
      <c r="AC29" s="92">
        <v>13353</v>
      </c>
      <c r="AD29" s="93">
        <v>11454</v>
      </c>
      <c r="AE29" s="93">
        <v>1834</v>
      </c>
      <c r="AF29" s="93">
        <v>17382</v>
      </c>
      <c r="AG29" s="93">
        <v>30670</v>
      </c>
      <c r="AH29" s="94">
        <v>1553</v>
      </c>
      <c r="AI29" s="94">
        <v>446</v>
      </c>
      <c r="AJ29" s="94">
        <v>490</v>
      </c>
      <c r="AK29" s="94">
        <v>2489</v>
      </c>
    </row>
    <row r="30" spans="1:37" s="66" customFormat="1" x14ac:dyDescent="0.2">
      <c r="A30" s="39"/>
      <c r="B30" s="44"/>
      <c r="C30" s="44"/>
      <c r="D30" s="45"/>
      <c r="E30" s="46"/>
      <c r="F30" s="59"/>
      <c r="G30" s="59"/>
      <c r="H30" s="59"/>
      <c r="I30" s="59"/>
      <c r="J30" s="60"/>
      <c r="K30" s="60"/>
      <c r="L30" s="60"/>
      <c r="M30" s="60"/>
      <c r="N30" s="61"/>
      <c r="O30" s="61"/>
      <c r="P30" s="61"/>
      <c r="Q30" s="61"/>
      <c r="R30" s="62"/>
      <c r="S30" s="62"/>
      <c r="T30" s="62"/>
      <c r="U30" s="62"/>
      <c r="V30" s="63"/>
      <c r="W30" s="63"/>
      <c r="X30" s="63"/>
      <c r="Y30" s="63"/>
      <c r="Z30" s="64"/>
      <c r="AA30" s="64"/>
      <c r="AB30" s="64"/>
      <c r="AC30" s="64"/>
      <c r="AD30" s="65"/>
      <c r="AE30" s="65"/>
      <c r="AF30" s="65"/>
      <c r="AG30" s="65"/>
      <c r="AH30" s="67"/>
      <c r="AI30" s="67"/>
      <c r="AJ30" s="67"/>
      <c r="AK30" s="67"/>
    </row>
    <row r="31" spans="1:37" s="66" customFormat="1" x14ac:dyDescent="0.2">
      <c r="A31" s="39" t="s">
        <v>23</v>
      </c>
      <c r="B31" s="44"/>
      <c r="C31" s="44"/>
      <c r="D31" s="44"/>
      <c r="E31" s="45"/>
      <c r="F31" s="59"/>
      <c r="G31" s="59"/>
      <c r="H31" s="59"/>
      <c r="I31" s="59"/>
      <c r="J31" s="60"/>
      <c r="K31" s="60"/>
      <c r="L31" s="60"/>
      <c r="M31" s="60"/>
      <c r="N31" s="61"/>
      <c r="O31" s="61"/>
      <c r="P31" s="61"/>
      <c r="Q31" s="61"/>
      <c r="R31" s="62"/>
      <c r="S31" s="62"/>
      <c r="T31" s="62"/>
      <c r="U31" s="62"/>
      <c r="V31" s="63"/>
      <c r="W31" s="63"/>
      <c r="X31" s="63"/>
      <c r="Y31" s="63"/>
      <c r="Z31" s="64"/>
      <c r="AA31" s="64"/>
      <c r="AB31" s="64"/>
      <c r="AC31" s="64"/>
      <c r="AD31" s="65"/>
      <c r="AE31" s="65"/>
      <c r="AF31" s="65"/>
      <c r="AG31" s="65"/>
      <c r="AH31" s="67"/>
      <c r="AI31" s="67"/>
      <c r="AJ31" s="67"/>
      <c r="AK31" s="67"/>
    </row>
    <row r="32" spans="1:37" s="66" customFormat="1" x14ac:dyDescent="0.2">
      <c r="A32" s="34" t="s">
        <v>24</v>
      </c>
      <c r="B32" s="44">
        <v>942506</v>
      </c>
      <c r="C32" s="44">
        <v>136072</v>
      </c>
      <c r="D32" s="45">
        <v>381808</v>
      </c>
      <c r="E32" s="46">
        <v>1460386</v>
      </c>
      <c r="F32" s="59">
        <v>71156</v>
      </c>
      <c r="G32" s="59">
        <v>3477</v>
      </c>
      <c r="H32" s="59">
        <v>1847</v>
      </c>
      <c r="I32" s="59">
        <v>76480</v>
      </c>
      <c r="J32" s="60">
        <v>351985</v>
      </c>
      <c r="K32" s="60">
        <v>54739</v>
      </c>
      <c r="L32" s="60">
        <v>78471</v>
      </c>
      <c r="M32" s="60">
        <v>485195</v>
      </c>
      <c r="N32" s="61">
        <v>32491</v>
      </c>
      <c r="O32" s="61">
        <v>138</v>
      </c>
      <c r="P32" s="61">
        <v>443</v>
      </c>
      <c r="Q32" s="61">
        <v>33072</v>
      </c>
      <c r="R32" s="62">
        <v>25994</v>
      </c>
      <c r="S32" s="62">
        <v>7085</v>
      </c>
      <c r="T32" s="62">
        <v>21110</v>
      </c>
      <c r="U32" s="62">
        <v>54189</v>
      </c>
      <c r="V32" s="63">
        <v>351465</v>
      </c>
      <c r="W32" s="63">
        <v>50913</v>
      </c>
      <c r="X32" s="63">
        <v>231130</v>
      </c>
      <c r="Y32" s="63">
        <v>633508</v>
      </c>
      <c r="Z32" s="64">
        <v>70563</v>
      </c>
      <c r="AA32" s="64">
        <v>8101</v>
      </c>
      <c r="AB32" s="64">
        <v>18913</v>
      </c>
      <c r="AC32" s="64">
        <v>97577</v>
      </c>
      <c r="AD32" s="65">
        <v>28453</v>
      </c>
      <c r="AE32" s="65">
        <v>10573</v>
      </c>
      <c r="AF32" s="65">
        <v>25940</v>
      </c>
      <c r="AG32" s="65">
        <v>64966</v>
      </c>
      <c r="AH32" s="67">
        <v>10399</v>
      </c>
      <c r="AI32" s="67">
        <v>1046</v>
      </c>
      <c r="AJ32" s="67">
        <v>3954</v>
      </c>
      <c r="AK32" s="67">
        <v>15399</v>
      </c>
    </row>
    <row r="33" spans="1:37" s="66" customFormat="1" x14ac:dyDescent="0.2">
      <c r="A33" s="34" t="s">
        <v>52</v>
      </c>
      <c r="B33" s="44">
        <v>181745</v>
      </c>
      <c r="C33" s="44">
        <v>31371</v>
      </c>
      <c r="D33" s="45">
        <v>132210</v>
      </c>
      <c r="E33" s="46">
        <v>345326</v>
      </c>
      <c r="F33" s="59">
        <v>31999</v>
      </c>
      <c r="G33" s="59">
        <v>1980</v>
      </c>
      <c r="H33" s="59">
        <v>978</v>
      </c>
      <c r="I33" s="59">
        <v>34957</v>
      </c>
      <c r="J33" s="60">
        <v>37956</v>
      </c>
      <c r="K33" s="60">
        <v>11102</v>
      </c>
      <c r="L33" s="60">
        <v>30872</v>
      </c>
      <c r="M33" s="60">
        <v>79930</v>
      </c>
      <c r="N33" s="61">
        <v>8188</v>
      </c>
      <c r="O33" s="61">
        <v>141</v>
      </c>
      <c r="P33" s="61">
        <v>177</v>
      </c>
      <c r="Q33" s="61">
        <v>8506</v>
      </c>
      <c r="R33" s="62">
        <v>8390</v>
      </c>
      <c r="S33" s="62">
        <v>2704</v>
      </c>
      <c r="T33" s="62">
        <v>6371</v>
      </c>
      <c r="U33" s="62">
        <v>17465</v>
      </c>
      <c r="V33" s="63">
        <v>28702</v>
      </c>
      <c r="W33" s="63">
        <v>5987</v>
      </c>
      <c r="X33" s="63">
        <v>27687</v>
      </c>
      <c r="Y33" s="63">
        <v>62376</v>
      </c>
      <c r="Z33" s="64">
        <v>26774</v>
      </c>
      <c r="AA33" s="64">
        <v>1630</v>
      </c>
      <c r="AB33" s="64">
        <v>9071</v>
      </c>
      <c r="AC33" s="64">
        <v>37475</v>
      </c>
      <c r="AD33" s="65">
        <v>30706</v>
      </c>
      <c r="AE33" s="65">
        <v>6986</v>
      </c>
      <c r="AF33" s="65">
        <v>48841</v>
      </c>
      <c r="AG33" s="65">
        <v>86533</v>
      </c>
      <c r="AH33" s="67">
        <v>9030</v>
      </c>
      <c r="AI33" s="67">
        <v>841</v>
      </c>
      <c r="AJ33" s="67">
        <v>8213</v>
      </c>
      <c r="AK33" s="67">
        <v>18084</v>
      </c>
    </row>
    <row r="34" spans="1:37" s="66" customFormat="1" x14ac:dyDescent="0.2">
      <c r="A34" s="34" t="s">
        <v>25</v>
      </c>
      <c r="B34" s="44">
        <v>41247</v>
      </c>
      <c r="C34" s="44">
        <v>4001</v>
      </c>
      <c r="D34" s="45">
        <v>14776</v>
      </c>
      <c r="E34" s="46">
        <v>60024</v>
      </c>
      <c r="F34" s="59">
        <v>3516</v>
      </c>
      <c r="G34" s="59">
        <v>150</v>
      </c>
      <c r="H34" s="59">
        <v>336</v>
      </c>
      <c r="I34" s="59">
        <v>4002</v>
      </c>
      <c r="J34" s="60">
        <v>7561</v>
      </c>
      <c r="K34" s="60">
        <v>1356</v>
      </c>
      <c r="L34" s="60">
        <v>2132</v>
      </c>
      <c r="M34" s="60">
        <v>11049</v>
      </c>
      <c r="N34" s="61">
        <v>8281</v>
      </c>
      <c r="O34" s="61">
        <v>1106</v>
      </c>
      <c r="P34" s="61">
        <v>105</v>
      </c>
      <c r="Q34" s="61">
        <v>9492</v>
      </c>
      <c r="R34" s="62">
        <v>938</v>
      </c>
      <c r="S34" s="62">
        <v>121</v>
      </c>
      <c r="T34" s="62">
        <v>169</v>
      </c>
      <c r="U34" s="62">
        <v>1228</v>
      </c>
      <c r="V34" s="63">
        <v>5281</v>
      </c>
      <c r="W34" s="63">
        <v>696</v>
      </c>
      <c r="X34" s="63">
        <v>1513</v>
      </c>
      <c r="Y34" s="63">
        <v>7490</v>
      </c>
      <c r="Z34" s="64">
        <v>7666</v>
      </c>
      <c r="AA34" s="64">
        <v>103</v>
      </c>
      <c r="AB34" s="64">
        <v>726</v>
      </c>
      <c r="AC34" s="64">
        <v>8495</v>
      </c>
      <c r="AD34" s="65">
        <v>7021</v>
      </c>
      <c r="AE34" s="65">
        <v>456</v>
      </c>
      <c r="AF34" s="65">
        <v>9552</v>
      </c>
      <c r="AG34" s="65">
        <v>17029</v>
      </c>
      <c r="AH34" s="67">
        <v>983</v>
      </c>
      <c r="AI34" s="67">
        <v>13</v>
      </c>
      <c r="AJ34" s="67">
        <v>243</v>
      </c>
      <c r="AK34" s="67">
        <v>1239</v>
      </c>
    </row>
    <row r="35" spans="1:37" s="66" customFormat="1" x14ac:dyDescent="0.2">
      <c r="A35" s="34" t="s">
        <v>26</v>
      </c>
      <c r="B35" s="44">
        <v>7729</v>
      </c>
      <c r="C35" s="44">
        <v>897</v>
      </c>
      <c r="D35" s="45">
        <v>1811</v>
      </c>
      <c r="E35" s="46">
        <v>10437</v>
      </c>
      <c r="F35" s="59">
        <v>1781</v>
      </c>
      <c r="G35" s="59">
        <v>72</v>
      </c>
      <c r="H35" s="59">
        <v>35</v>
      </c>
      <c r="I35" s="59">
        <v>1888</v>
      </c>
      <c r="J35" s="60">
        <v>2963</v>
      </c>
      <c r="K35" s="60">
        <v>475</v>
      </c>
      <c r="L35" s="60">
        <v>390</v>
      </c>
      <c r="M35" s="60">
        <v>3828</v>
      </c>
      <c r="N35" s="61">
        <v>6</v>
      </c>
      <c r="O35" s="61">
        <v>0</v>
      </c>
      <c r="P35" s="61">
        <v>11</v>
      </c>
      <c r="Q35" s="61">
        <v>17</v>
      </c>
      <c r="R35" s="62">
        <v>28</v>
      </c>
      <c r="S35" s="62">
        <v>210</v>
      </c>
      <c r="T35" s="62">
        <v>1</v>
      </c>
      <c r="U35" s="62">
        <v>239</v>
      </c>
      <c r="V35" s="63">
        <v>1097</v>
      </c>
      <c r="W35" s="63">
        <v>93</v>
      </c>
      <c r="X35" s="63">
        <v>1208</v>
      </c>
      <c r="Y35" s="63">
        <v>2398</v>
      </c>
      <c r="Z35" s="64">
        <v>33</v>
      </c>
      <c r="AA35" s="64">
        <v>0</v>
      </c>
      <c r="AB35" s="64">
        <v>2</v>
      </c>
      <c r="AC35" s="64">
        <v>35</v>
      </c>
      <c r="AD35" s="65">
        <v>1647</v>
      </c>
      <c r="AE35" s="65">
        <v>47</v>
      </c>
      <c r="AF35" s="65">
        <v>133</v>
      </c>
      <c r="AG35" s="65">
        <v>1827</v>
      </c>
      <c r="AH35" s="67">
        <v>174</v>
      </c>
      <c r="AI35" s="67">
        <v>0</v>
      </c>
      <c r="AJ35" s="67">
        <v>31</v>
      </c>
      <c r="AK35" s="67">
        <v>205</v>
      </c>
    </row>
    <row r="36" spans="1:37" s="66" customFormat="1" x14ac:dyDescent="0.2">
      <c r="A36" s="34" t="s">
        <v>27</v>
      </c>
      <c r="B36" s="44">
        <v>31747</v>
      </c>
      <c r="C36" s="44">
        <v>4648</v>
      </c>
      <c r="D36" s="45">
        <v>29119</v>
      </c>
      <c r="E36" s="46">
        <v>65514</v>
      </c>
      <c r="F36" s="59">
        <v>5494</v>
      </c>
      <c r="G36" s="59">
        <v>87</v>
      </c>
      <c r="H36" s="59">
        <v>124</v>
      </c>
      <c r="I36" s="59">
        <v>5705</v>
      </c>
      <c r="J36" s="60">
        <v>6960</v>
      </c>
      <c r="K36" s="60">
        <v>1735</v>
      </c>
      <c r="L36" s="60">
        <v>4691</v>
      </c>
      <c r="M36" s="60">
        <v>13386</v>
      </c>
      <c r="N36" s="61">
        <v>21</v>
      </c>
      <c r="O36" s="61">
        <v>12</v>
      </c>
      <c r="P36" s="61">
        <v>33</v>
      </c>
      <c r="Q36" s="61">
        <v>66</v>
      </c>
      <c r="R36" s="62">
        <v>314</v>
      </c>
      <c r="S36" s="62">
        <v>194</v>
      </c>
      <c r="T36" s="62">
        <v>187</v>
      </c>
      <c r="U36" s="62">
        <v>695</v>
      </c>
      <c r="V36" s="63">
        <v>10569</v>
      </c>
      <c r="W36" s="63">
        <v>1385</v>
      </c>
      <c r="X36" s="63">
        <v>7241</v>
      </c>
      <c r="Y36" s="63">
        <v>19195</v>
      </c>
      <c r="Z36" s="64">
        <v>3482</v>
      </c>
      <c r="AA36" s="64">
        <v>185</v>
      </c>
      <c r="AB36" s="64">
        <v>1202</v>
      </c>
      <c r="AC36" s="64">
        <v>4869</v>
      </c>
      <c r="AD36" s="65">
        <v>3362</v>
      </c>
      <c r="AE36" s="65">
        <v>859</v>
      </c>
      <c r="AF36" s="65">
        <v>14370</v>
      </c>
      <c r="AG36" s="65">
        <v>18591</v>
      </c>
      <c r="AH36" s="67">
        <v>1545</v>
      </c>
      <c r="AI36" s="67">
        <v>191</v>
      </c>
      <c r="AJ36" s="67">
        <v>1271</v>
      </c>
      <c r="AK36" s="67">
        <v>3007</v>
      </c>
    </row>
    <row r="37" spans="1:37" s="66" customFormat="1" x14ac:dyDescent="0.2">
      <c r="A37" s="34" t="s">
        <v>28</v>
      </c>
      <c r="B37" s="44">
        <v>7193</v>
      </c>
      <c r="C37" s="44">
        <v>2234</v>
      </c>
      <c r="D37" s="45">
        <v>3927</v>
      </c>
      <c r="E37" s="46">
        <v>13354</v>
      </c>
      <c r="F37" s="59">
        <v>895</v>
      </c>
      <c r="G37" s="59">
        <v>100</v>
      </c>
      <c r="H37" s="59">
        <v>175</v>
      </c>
      <c r="I37" s="59">
        <v>1170</v>
      </c>
      <c r="J37" s="60">
        <v>1117</v>
      </c>
      <c r="K37" s="60">
        <v>211</v>
      </c>
      <c r="L37" s="60">
        <v>880</v>
      </c>
      <c r="M37" s="60">
        <v>2208</v>
      </c>
      <c r="N37" s="61">
        <v>170</v>
      </c>
      <c r="O37" s="61">
        <v>0</v>
      </c>
      <c r="P37" s="61">
        <v>1</v>
      </c>
      <c r="Q37" s="61">
        <v>171</v>
      </c>
      <c r="R37" s="62">
        <v>611</v>
      </c>
      <c r="S37" s="62">
        <v>1233</v>
      </c>
      <c r="T37" s="62">
        <v>91</v>
      </c>
      <c r="U37" s="62">
        <v>1935</v>
      </c>
      <c r="V37" s="63">
        <v>557</v>
      </c>
      <c r="W37" s="63">
        <v>234</v>
      </c>
      <c r="X37" s="63">
        <v>539</v>
      </c>
      <c r="Y37" s="63">
        <v>1330</v>
      </c>
      <c r="Z37" s="64">
        <v>2796</v>
      </c>
      <c r="AA37" s="64">
        <v>36</v>
      </c>
      <c r="AB37" s="64">
        <v>597</v>
      </c>
      <c r="AC37" s="64">
        <v>3429</v>
      </c>
      <c r="AD37" s="65">
        <v>543</v>
      </c>
      <c r="AE37" s="65">
        <v>96</v>
      </c>
      <c r="AF37" s="65">
        <v>1216</v>
      </c>
      <c r="AG37" s="65">
        <v>1855</v>
      </c>
      <c r="AH37" s="67">
        <v>504</v>
      </c>
      <c r="AI37" s="67">
        <v>324</v>
      </c>
      <c r="AJ37" s="67">
        <v>428</v>
      </c>
      <c r="AK37" s="67">
        <v>1256</v>
      </c>
    </row>
    <row r="38" spans="1:37" s="66" customFormat="1" x14ac:dyDescent="0.2">
      <c r="A38" s="34" t="s">
        <v>29</v>
      </c>
      <c r="B38" s="44">
        <v>46912</v>
      </c>
      <c r="C38" s="44">
        <v>3580</v>
      </c>
      <c r="D38" s="45">
        <v>9447</v>
      </c>
      <c r="E38" s="46">
        <v>59939</v>
      </c>
      <c r="F38" s="59">
        <v>10805</v>
      </c>
      <c r="G38" s="59">
        <v>389</v>
      </c>
      <c r="H38" s="59">
        <v>222</v>
      </c>
      <c r="I38" s="59">
        <v>11416</v>
      </c>
      <c r="J38" s="60">
        <v>8825</v>
      </c>
      <c r="K38" s="60">
        <v>1304</v>
      </c>
      <c r="L38" s="60">
        <v>3790</v>
      </c>
      <c r="M38" s="60">
        <v>13919</v>
      </c>
      <c r="N38" s="61">
        <v>7211</v>
      </c>
      <c r="O38" s="61">
        <v>599</v>
      </c>
      <c r="P38" s="61">
        <v>80</v>
      </c>
      <c r="Q38" s="61">
        <v>7890</v>
      </c>
      <c r="R38" s="62">
        <v>921</v>
      </c>
      <c r="S38" s="62">
        <v>52</v>
      </c>
      <c r="T38" s="62">
        <v>107</v>
      </c>
      <c r="U38" s="62">
        <v>1080</v>
      </c>
      <c r="V38" s="63">
        <v>4268</v>
      </c>
      <c r="W38" s="63">
        <v>458</v>
      </c>
      <c r="X38" s="63">
        <v>1226</v>
      </c>
      <c r="Y38" s="63">
        <v>5952</v>
      </c>
      <c r="Z38" s="64">
        <v>11682</v>
      </c>
      <c r="AA38" s="64">
        <v>331</v>
      </c>
      <c r="AB38" s="64">
        <v>1477</v>
      </c>
      <c r="AC38" s="64">
        <v>13490</v>
      </c>
      <c r="AD38" s="65">
        <v>2025</v>
      </c>
      <c r="AE38" s="65">
        <v>349</v>
      </c>
      <c r="AF38" s="65">
        <v>1913</v>
      </c>
      <c r="AG38" s="65">
        <v>4287</v>
      </c>
      <c r="AH38" s="67">
        <v>1175</v>
      </c>
      <c r="AI38" s="67">
        <v>98</v>
      </c>
      <c r="AJ38" s="67">
        <v>632</v>
      </c>
      <c r="AK38" s="67">
        <v>1905</v>
      </c>
    </row>
    <row r="39" spans="1:37" s="66" customFormat="1" x14ac:dyDescent="0.2">
      <c r="A39" s="34" t="s">
        <v>57</v>
      </c>
      <c r="B39" s="44">
        <v>26577</v>
      </c>
      <c r="C39" s="44">
        <v>1469</v>
      </c>
      <c r="D39" s="45">
        <v>3121</v>
      </c>
      <c r="E39" s="46">
        <v>31167</v>
      </c>
      <c r="F39" s="59">
        <v>4497</v>
      </c>
      <c r="G39" s="59">
        <v>130</v>
      </c>
      <c r="H39" s="59">
        <v>15</v>
      </c>
      <c r="I39" s="59">
        <v>4642</v>
      </c>
      <c r="J39" s="60">
        <v>8153</v>
      </c>
      <c r="K39" s="60">
        <v>818</v>
      </c>
      <c r="L39" s="60">
        <v>376</v>
      </c>
      <c r="M39" s="60">
        <v>9347</v>
      </c>
      <c r="N39" s="61">
        <v>1677</v>
      </c>
      <c r="O39" s="61">
        <v>79</v>
      </c>
      <c r="P39" s="61">
        <v>2</v>
      </c>
      <c r="Q39" s="61">
        <v>1758</v>
      </c>
      <c r="R39" s="62">
        <v>1139</v>
      </c>
      <c r="S39" s="62">
        <v>53</v>
      </c>
      <c r="T39" s="62">
        <v>24</v>
      </c>
      <c r="U39" s="62">
        <v>1216</v>
      </c>
      <c r="V39" s="63">
        <v>4068</v>
      </c>
      <c r="W39" s="63">
        <v>174</v>
      </c>
      <c r="X39" s="63">
        <v>1103</v>
      </c>
      <c r="Y39" s="63">
        <v>5345</v>
      </c>
      <c r="Z39" s="64">
        <v>1893</v>
      </c>
      <c r="AA39" s="64">
        <v>86</v>
      </c>
      <c r="AB39" s="64">
        <v>162</v>
      </c>
      <c r="AC39" s="64">
        <v>2141</v>
      </c>
      <c r="AD39" s="65">
        <v>4825</v>
      </c>
      <c r="AE39" s="65">
        <v>40</v>
      </c>
      <c r="AF39" s="65">
        <v>1433</v>
      </c>
      <c r="AG39" s="65">
        <v>6298</v>
      </c>
      <c r="AH39" s="67">
        <v>325</v>
      </c>
      <c r="AI39" s="67">
        <v>89</v>
      </c>
      <c r="AJ39" s="67">
        <v>6</v>
      </c>
      <c r="AK39" s="67">
        <v>420</v>
      </c>
    </row>
    <row r="40" spans="1:37" s="66" customFormat="1" x14ac:dyDescent="0.2">
      <c r="A40" s="34" t="s">
        <v>30</v>
      </c>
      <c r="B40" s="44">
        <v>241479</v>
      </c>
      <c r="C40" s="44">
        <v>38340</v>
      </c>
      <c r="D40" s="45">
        <v>101363</v>
      </c>
      <c r="E40" s="46">
        <v>381182</v>
      </c>
      <c r="F40" s="59">
        <v>36280</v>
      </c>
      <c r="G40" s="59">
        <v>1870</v>
      </c>
      <c r="H40" s="59">
        <v>864</v>
      </c>
      <c r="I40" s="59">
        <v>39014</v>
      </c>
      <c r="J40" s="60">
        <v>72949</v>
      </c>
      <c r="K40" s="60">
        <v>19658</v>
      </c>
      <c r="L40" s="60">
        <v>22883</v>
      </c>
      <c r="M40" s="60">
        <v>115490</v>
      </c>
      <c r="N40" s="61">
        <v>5299</v>
      </c>
      <c r="O40" s="61">
        <v>614</v>
      </c>
      <c r="P40" s="61">
        <v>405</v>
      </c>
      <c r="Q40" s="61">
        <v>6318</v>
      </c>
      <c r="R40" s="62">
        <v>5259</v>
      </c>
      <c r="S40" s="62">
        <v>1323</v>
      </c>
      <c r="T40" s="62">
        <v>4987</v>
      </c>
      <c r="U40" s="62">
        <v>11569</v>
      </c>
      <c r="V40" s="63">
        <v>31892</v>
      </c>
      <c r="W40" s="63">
        <v>7741</v>
      </c>
      <c r="X40" s="63">
        <v>30222</v>
      </c>
      <c r="Y40" s="63">
        <v>69855</v>
      </c>
      <c r="Z40" s="64">
        <v>46759</v>
      </c>
      <c r="AA40" s="64">
        <v>2482</v>
      </c>
      <c r="AB40" s="64">
        <v>7725</v>
      </c>
      <c r="AC40" s="64">
        <v>56966</v>
      </c>
      <c r="AD40" s="65">
        <v>31523</v>
      </c>
      <c r="AE40" s="65">
        <v>3277</v>
      </c>
      <c r="AF40" s="65">
        <v>24814</v>
      </c>
      <c r="AG40" s="65">
        <v>59614</v>
      </c>
      <c r="AH40" s="67">
        <v>11518</v>
      </c>
      <c r="AI40" s="67">
        <v>1375</v>
      </c>
      <c r="AJ40" s="67">
        <v>9463</v>
      </c>
      <c r="AK40" s="67">
        <v>22356</v>
      </c>
    </row>
    <row r="41" spans="1:37" s="95" customFormat="1" x14ac:dyDescent="0.2">
      <c r="A41" s="39" t="s">
        <v>31</v>
      </c>
      <c r="B41" s="84">
        <v>1527135</v>
      </c>
      <c r="C41" s="84">
        <v>222612</v>
      </c>
      <c r="D41" s="85">
        <v>677582</v>
      </c>
      <c r="E41" s="86">
        <v>2427329</v>
      </c>
      <c r="F41" s="87">
        <v>166423</v>
      </c>
      <c r="G41" s="87">
        <v>8255</v>
      </c>
      <c r="H41" s="87">
        <v>4596</v>
      </c>
      <c r="I41" s="87">
        <v>179274</v>
      </c>
      <c r="J41" s="88">
        <v>498469</v>
      </c>
      <c r="K41" s="88">
        <v>91398</v>
      </c>
      <c r="L41" s="88">
        <v>144485</v>
      </c>
      <c r="M41" s="88">
        <v>734352</v>
      </c>
      <c r="N41" s="89">
        <v>63344</v>
      </c>
      <c r="O41" s="89">
        <v>2689</v>
      </c>
      <c r="P41" s="89">
        <v>1257</v>
      </c>
      <c r="Q41" s="89">
        <v>67290</v>
      </c>
      <c r="R41" s="90">
        <v>43594</v>
      </c>
      <c r="S41" s="90">
        <v>12975</v>
      </c>
      <c r="T41" s="90">
        <v>33047</v>
      </c>
      <c r="U41" s="90">
        <v>89616</v>
      </c>
      <c r="V41" s="91">
        <v>437899</v>
      </c>
      <c r="W41" s="91">
        <v>67681</v>
      </c>
      <c r="X41" s="91">
        <v>301869</v>
      </c>
      <c r="Y41" s="91">
        <v>807449</v>
      </c>
      <c r="Z41" s="92">
        <v>171648</v>
      </c>
      <c r="AA41" s="92">
        <v>12954</v>
      </c>
      <c r="AB41" s="92">
        <v>39875</v>
      </c>
      <c r="AC41" s="92">
        <v>224477</v>
      </c>
      <c r="AD41" s="93">
        <v>110105</v>
      </c>
      <c r="AE41" s="93">
        <v>22683</v>
      </c>
      <c r="AF41" s="93">
        <v>128212</v>
      </c>
      <c r="AG41" s="93">
        <v>261000</v>
      </c>
      <c r="AH41" s="94">
        <v>35653</v>
      </c>
      <c r="AI41" s="94">
        <v>3977</v>
      </c>
      <c r="AJ41" s="94">
        <v>24241</v>
      </c>
      <c r="AK41" s="94">
        <v>63871</v>
      </c>
    </row>
    <row r="42" spans="1:37" s="66" customFormat="1" x14ac:dyDescent="0.2">
      <c r="A42" s="39"/>
      <c r="B42" s="44"/>
      <c r="C42" s="44"/>
      <c r="D42" s="45"/>
      <c r="E42" s="46"/>
      <c r="F42" s="59"/>
      <c r="G42" s="59"/>
      <c r="H42" s="59"/>
      <c r="I42" s="59"/>
      <c r="J42" s="60"/>
      <c r="K42" s="60"/>
      <c r="L42" s="60"/>
      <c r="M42" s="60"/>
      <c r="N42" s="61"/>
      <c r="O42" s="61"/>
      <c r="P42" s="61"/>
      <c r="Q42" s="61"/>
      <c r="R42" s="62"/>
      <c r="S42" s="62"/>
      <c r="T42" s="62"/>
      <c r="U42" s="62"/>
      <c r="V42" s="63"/>
      <c r="W42" s="63"/>
      <c r="X42" s="63"/>
      <c r="Y42" s="63"/>
      <c r="Z42" s="64"/>
      <c r="AA42" s="64"/>
      <c r="AB42" s="64"/>
      <c r="AC42" s="64"/>
      <c r="AD42" s="65"/>
      <c r="AE42" s="65"/>
      <c r="AF42" s="65"/>
      <c r="AG42" s="65"/>
      <c r="AH42" s="67"/>
      <c r="AI42" s="67"/>
      <c r="AJ42" s="67"/>
      <c r="AK42" s="67"/>
    </row>
    <row r="43" spans="1:37" s="66" customFormat="1" x14ac:dyDescent="0.2">
      <c r="A43" s="39" t="s">
        <v>32</v>
      </c>
      <c r="B43" s="44">
        <v>107610</v>
      </c>
      <c r="C43" s="44">
        <v>15555</v>
      </c>
      <c r="D43" s="45">
        <v>50467</v>
      </c>
      <c r="E43" s="46">
        <v>173632</v>
      </c>
      <c r="F43" s="59">
        <v>21985</v>
      </c>
      <c r="G43" s="59">
        <v>1789</v>
      </c>
      <c r="H43" s="59">
        <v>286</v>
      </c>
      <c r="I43" s="59">
        <v>24060</v>
      </c>
      <c r="J43" s="60">
        <v>34947</v>
      </c>
      <c r="K43" s="60">
        <v>6737</v>
      </c>
      <c r="L43" s="60">
        <v>10184</v>
      </c>
      <c r="M43" s="60">
        <v>51868</v>
      </c>
      <c r="N43" s="61">
        <v>5439</v>
      </c>
      <c r="O43" s="61">
        <v>1051</v>
      </c>
      <c r="P43" s="61">
        <v>499</v>
      </c>
      <c r="Q43" s="61">
        <v>6989</v>
      </c>
      <c r="R43" s="62">
        <v>1873</v>
      </c>
      <c r="S43" s="62">
        <v>-655</v>
      </c>
      <c r="T43" s="62">
        <v>2843</v>
      </c>
      <c r="U43" s="62">
        <v>4061</v>
      </c>
      <c r="V43" s="63">
        <v>12825</v>
      </c>
      <c r="W43" s="63">
        <v>2204</v>
      </c>
      <c r="X43" s="63">
        <v>23918</v>
      </c>
      <c r="Y43" s="63">
        <v>38947</v>
      </c>
      <c r="Z43" s="64">
        <v>9483</v>
      </c>
      <c r="AA43" s="64">
        <v>353</v>
      </c>
      <c r="AB43" s="64">
        <v>3511</v>
      </c>
      <c r="AC43" s="64">
        <v>13347</v>
      </c>
      <c r="AD43" s="65">
        <v>17891</v>
      </c>
      <c r="AE43" s="65">
        <v>2797</v>
      </c>
      <c r="AF43" s="65">
        <v>9299</v>
      </c>
      <c r="AG43" s="65">
        <v>29987</v>
      </c>
      <c r="AH43" s="67">
        <v>3167</v>
      </c>
      <c r="AI43" s="67">
        <v>1279</v>
      </c>
      <c r="AJ43" s="67">
        <v>-73</v>
      </c>
      <c r="AK43" s="67">
        <v>4373</v>
      </c>
    </row>
    <row r="44" spans="1:37" s="66" customFormat="1" x14ac:dyDescent="0.2">
      <c r="A44" s="39" t="s">
        <v>53</v>
      </c>
      <c r="B44" s="44">
        <v>23229</v>
      </c>
      <c r="C44" s="44">
        <v>2494</v>
      </c>
      <c r="D44" s="45">
        <v>7317</v>
      </c>
      <c r="E44" s="46">
        <v>33040</v>
      </c>
      <c r="F44" s="59">
        <v>3765</v>
      </c>
      <c r="G44" s="59">
        <v>199</v>
      </c>
      <c r="H44" s="59">
        <v>107</v>
      </c>
      <c r="I44" s="59">
        <v>4071</v>
      </c>
      <c r="J44" s="60">
        <v>7450</v>
      </c>
      <c r="K44" s="60">
        <v>1187</v>
      </c>
      <c r="L44" s="60">
        <v>915</v>
      </c>
      <c r="M44" s="60">
        <v>9552</v>
      </c>
      <c r="N44" s="61">
        <v>426</v>
      </c>
      <c r="O44" s="61">
        <v>7</v>
      </c>
      <c r="P44" s="61">
        <v>30</v>
      </c>
      <c r="Q44" s="61">
        <v>463</v>
      </c>
      <c r="R44" s="62">
        <v>535</v>
      </c>
      <c r="S44" s="62">
        <v>0</v>
      </c>
      <c r="T44" s="62">
        <v>240</v>
      </c>
      <c r="U44" s="62">
        <v>775</v>
      </c>
      <c r="V44" s="63">
        <v>4009</v>
      </c>
      <c r="W44" s="63">
        <v>417</v>
      </c>
      <c r="X44" s="63">
        <v>2064</v>
      </c>
      <c r="Y44" s="63">
        <v>6490</v>
      </c>
      <c r="Z44" s="64">
        <v>3132</v>
      </c>
      <c r="AA44" s="64">
        <v>20</v>
      </c>
      <c r="AB44" s="64">
        <v>324</v>
      </c>
      <c r="AC44" s="64">
        <v>3476</v>
      </c>
      <c r="AD44" s="65">
        <v>2918</v>
      </c>
      <c r="AE44" s="65">
        <v>595</v>
      </c>
      <c r="AF44" s="65">
        <v>3504</v>
      </c>
      <c r="AG44" s="65">
        <v>7017</v>
      </c>
      <c r="AH44" s="67">
        <v>994</v>
      </c>
      <c r="AI44" s="67">
        <v>69</v>
      </c>
      <c r="AJ44" s="67">
        <v>133</v>
      </c>
      <c r="AK44" s="67">
        <v>1196</v>
      </c>
    </row>
    <row r="45" spans="1:37" s="66" customFormat="1" x14ac:dyDescent="0.2">
      <c r="A45" s="39" t="s">
        <v>33</v>
      </c>
      <c r="B45" s="44">
        <v>34749</v>
      </c>
      <c r="C45" s="44">
        <v>2420</v>
      </c>
      <c r="D45" s="45">
        <v>5101</v>
      </c>
      <c r="E45" s="46">
        <v>42270</v>
      </c>
      <c r="F45" s="59">
        <v>11210</v>
      </c>
      <c r="G45" s="59">
        <v>1018</v>
      </c>
      <c r="H45" s="59">
        <v>1</v>
      </c>
      <c r="I45" s="59">
        <v>12229</v>
      </c>
      <c r="J45" s="60">
        <v>6520</v>
      </c>
      <c r="K45" s="60">
        <v>312</v>
      </c>
      <c r="L45" s="60">
        <v>68</v>
      </c>
      <c r="M45" s="60">
        <v>6900</v>
      </c>
      <c r="N45" s="61">
        <v>129</v>
      </c>
      <c r="O45" s="61">
        <v>753</v>
      </c>
      <c r="P45" s="61">
        <v>6</v>
      </c>
      <c r="Q45" s="61">
        <v>888</v>
      </c>
      <c r="R45" s="62">
        <v>287</v>
      </c>
      <c r="S45" s="62">
        <v>0</v>
      </c>
      <c r="T45" s="62">
        <v>0</v>
      </c>
      <c r="U45" s="62">
        <v>287</v>
      </c>
      <c r="V45" s="63">
        <v>2796</v>
      </c>
      <c r="W45" s="63">
        <v>38</v>
      </c>
      <c r="X45" s="63">
        <v>5</v>
      </c>
      <c r="Y45" s="63">
        <v>2839</v>
      </c>
      <c r="Z45" s="64">
        <v>5976</v>
      </c>
      <c r="AA45" s="64">
        <v>0</v>
      </c>
      <c r="AB45" s="64">
        <v>0</v>
      </c>
      <c r="AC45" s="64">
        <v>5976</v>
      </c>
      <c r="AD45" s="65">
        <v>6881</v>
      </c>
      <c r="AE45" s="65">
        <v>299</v>
      </c>
      <c r="AF45" s="65">
        <v>5020</v>
      </c>
      <c r="AG45" s="65">
        <v>12200</v>
      </c>
      <c r="AH45" s="67">
        <v>950</v>
      </c>
      <c r="AI45" s="67">
        <v>0</v>
      </c>
      <c r="AJ45" s="67">
        <v>1</v>
      </c>
      <c r="AK45" s="67">
        <v>951</v>
      </c>
    </row>
    <row r="46" spans="1:37" s="66" customFormat="1" x14ac:dyDescent="0.2">
      <c r="A46" s="39" t="s">
        <v>54</v>
      </c>
      <c r="B46" s="44">
        <v>2348946</v>
      </c>
      <c r="C46" s="44">
        <v>145781</v>
      </c>
      <c r="D46" s="45">
        <v>548331</v>
      </c>
      <c r="E46" s="46">
        <v>3043058</v>
      </c>
      <c r="F46" s="59">
        <v>452037</v>
      </c>
      <c r="G46" s="59">
        <v>12863</v>
      </c>
      <c r="H46" s="59">
        <v>5123</v>
      </c>
      <c r="I46" s="59">
        <v>470023</v>
      </c>
      <c r="J46" s="60">
        <v>329680</v>
      </c>
      <c r="K46" s="60">
        <v>41953</v>
      </c>
      <c r="L46" s="60">
        <v>115428</v>
      </c>
      <c r="M46" s="60">
        <v>487061</v>
      </c>
      <c r="N46" s="61">
        <v>694798</v>
      </c>
      <c r="O46" s="61">
        <v>28969</v>
      </c>
      <c r="P46" s="61">
        <v>5202</v>
      </c>
      <c r="Q46" s="61">
        <v>728969</v>
      </c>
      <c r="R46" s="62">
        <v>27935</v>
      </c>
      <c r="S46" s="62">
        <v>1393</v>
      </c>
      <c r="T46" s="62">
        <v>10561</v>
      </c>
      <c r="U46" s="62">
        <v>39889</v>
      </c>
      <c r="V46" s="63">
        <v>126804</v>
      </c>
      <c r="W46" s="63">
        <v>36300</v>
      </c>
      <c r="X46" s="63">
        <v>80031</v>
      </c>
      <c r="Y46" s="63">
        <v>243135</v>
      </c>
      <c r="Z46" s="64">
        <v>580841</v>
      </c>
      <c r="AA46" s="64">
        <v>7104</v>
      </c>
      <c r="AB46" s="64">
        <v>54062</v>
      </c>
      <c r="AC46" s="64">
        <v>642007</v>
      </c>
      <c r="AD46" s="65">
        <v>91820</v>
      </c>
      <c r="AE46" s="65">
        <v>9413</v>
      </c>
      <c r="AF46" s="65">
        <v>251679</v>
      </c>
      <c r="AG46" s="65">
        <v>352912</v>
      </c>
      <c r="AH46" s="67">
        <v>45031</v>
      </c>
      <c r="AI46" s="67">
        <v>7786</v>
      </c>
      <c r="AJ46" s="67">
        <v>26245</v>
      </c>
      <c r="AK46" s="67">
        <v>79062</v>
      </c>
    </row>
    <row r="47" spans="1:37" s="66" customFormat="1" x14ac:dyDescent="0.2">
      <c r="A47" s="39"/>
      <c r="B47" s="101"/>
      <c r="C47" s="101"/>
      <c r="D47" s="102"/>
      <c r="E47" s="102"/>
      <c r="F47" s="59"/>
      <c r="G47" s="59"/>
      <c r="H47" s="59"/>
      <c r="I47" s="59"/>
      <c r="J47" s="60"/>
      <c r="K47" s="60"/>
      <c r="L47" s="60"/>
      <c r="M47" s="60"/>
      <c r="N47" s="61"/>
      <c r="O47" s="61"/>
      <c r="P47" s="61"/>
      <c r="Q47" s="61"/>
      <c r="R47" s="62"/>
      <c r="S47" s="62"/>
      <c r="T47" s="62"/>
      <c r="U47" s="62"/>
      <c r="V47" s="63"/>
      <c r="W47" s="63"/>
      <c r="X47" s="63"/>
      <c r="Y47" s="63"/>
      <c r="Z47" s="64"/>
      <c r="AA47" s="64"/>
      <c r="AB47" s="64"/>
      <c r="AC47" s="64"/>
      <c r="AD47" s="65"/>
      <c r="AE47" s="65"/>
      <c r="AF47" s="65"/>
      <c r="AG47" s="65"/>
      <c r="AH47" s="67"/>
      <c r="AI47" s="67"/>
      <c r="AJ47" s="67"/>
      <c r="AK47" s="67"/>
    </row>
    <row r="48" spans="1:37" s="66" customFormat="1" ht="25.5" x14ac:dyDescent="0.2">
      <c r="A48" s="39" t="s">
        <v>34</v>
      </c>
      <c r="B48" s="45"/>
      <c r="C48" s="45"/>
      <c r="D48" s="45"/>
      <c r="E48" s="45"/>
      <c r="F48" s="59"/>
      <c r="G48" s="59"/>
      <c r="H48" s="59"/>
      <c r="I48" s="59"/>
      <c r="J48" s="60"/>
      <c r="K48" s="60"/>
      <c r="L48" s="60"/>
      <c r="M48" s="60"/>
      <c r="N48" s="61"/>
      <c r="O48" s="61"/>
      <c r="P48" s="61"/>
      <c r="Q48" s="61"/>
      <c r="R48" s="62"/>
      <c r="S48" s="62"/>
      <c r="T48" s="62"/>
      <c r="U48" s="62"/>
      <c r="V48" s="63"/>
      <c r="W48" s="63"/>
      <c r="X48" s="63"/>
      <c r="Y48" s="63"/>
      <c r="Z48" s="64"/>
      <c r="AA48" s="64"/>
      <c r="AB48" s="64"/>
      <c r="AC48" s="64"/>
      <c r="AD48" s="65"/>
      <c r="AE48" s="65"/>
      <c r="AF48" s="65"/>
      <c r="AG48" s="65"/>
      <c r="AH48" s="67"/>
      <c r="AI48" s="67"/>
      <c r="AJ48" s="67"/>
      <c r="AK48" s="67"/>
    </row>
    <row r="49" spans="1:50" s="66" customFormat="1" x14ac:dyDescent="0.2">
      <c r="A49" s="34" t="s">
        <v>35</v>
      </c>
      <c r="B49" s="44">
        <v>8178</v>
      </c>
      <c r="C49" s="44">
        <v>859</v>
      </c>
      <c r="D49" s="45">
        <v>2721</v>
      </c>
      <c r="E49" s="46">
        <v>11758</v>
      </c>
      <c r="F49" s="59">
        <v>3754</v>
      </c>
      <c r="G49" s="59">
        <v>17</v>
      </c>
      <c r="H49" s="59">
        <v>5</v>
      </c>
      <c r="I49" s="59">
        <v>3776</v>
      </c>
      <c r="J49" s="60">
        <v>1680</v>
      </c>
      <c r="K49" s="60">
        <v>599</v>
      </c>
      <c r="L49" s="60">
        <v>291</v>
      </c>
      <c r="M49" s="60">
        <v>2570</v>
      </c>
      <c r="N49" s="61">
        <v>601</v>
      </c>
      <c r="O49" s="61">
        <v>14</v>
      </c>
      <c r="P49" s="61">
        <v>4</v>
      </c>
      <c r="Q49" s="61">
        <v>619</v>
      </c>
      <c r="R49" s="62">
        <v>61</v>
      </c>
      <c r="S49" s="62">
        <v>57</v>
      </c>
      <c r="T49" s="62">
        <v>0</v>
      </c>
      <c r="U49" s="62">
        <v>118</v>
      </c>
      <c r="V49" s="63">
        <v>825</v>
      </c>
      <c r="W49" s="63">
        <v>49</v>
      </c>
      <c r="X49" s="63">
        <v>1</v>
      </c>
      <c r="Y49" s="63">
        <v>875</v>
      </c>
      <c r="Z49" s="64">
        <v>504</v>
      </c>
      <c r="AA49" s="64">
        <v>0</v>
      </c>
      <c r="AB49" s="64">
        <v>57</v>
      </c>
      <c r="AC49" s="64">
        <v>561</v>
      </c>
      <c r="AD49" s="65">
        <v>283</v>
      </c>
      <c r="AE49" s="65">
        <v>6</v>
      </c>
      <c r="AF49" s="65">
        <v>2349</v>
      </c>
      <c r="AG49" s="65">
        <v>2638</v>
      </c>
      <c r="AH49" s="67">
        <v>470</v>
      </c>
      <c r="AI49" s="67">
        <v>117</v>
      </c>
      <c r="AJ49" s="67">
        <v>14</v>
      </c>
      <c r="AK49" s="67">
        <v>601</v>
      </c>
    </row>
    <row r="50" spans="1:50" s="66" customFormat="1" x14ac:dyDescent="0.2">
      <c r="A50" s="34" t="s">
        <v>37</v>
      </c>
      <c r="B50" s="44">
        <v>59589</v>
      </c>
      <c r="C50" s="44">
        <v>3241</v>
      </c>
      <c r="D50" s="45">
        <v>4011</v>
      </c>
      <c r="E50" s="46">
        <v>66841</v>
      </c>
      <c r="F50" s="59">
        <v>11319</v>
      </c>
      <c r="G50" s="59">
        <v>1010</v>
      </c>
      <c r="H50" s="59">
        <v>405</v>
      </c>
      <c r="I50" s="59">
        <v>12734</v>
      </c>
      <c r="J50" s="60">
        <v>11892</v>
      </c>
      <c r="K50" s="60">
        <v>858</v>
      </c>
      <c r="L50" s="60">
        <v>1378</v>
      </c>
      <c r="M50" s="60">
        <v>14128</v>
      </c>
      <c r="N50" s="61">
        <v>12443</v>
      </c>
      <c r="O50" s="61">
        <v>89</v>
      </c>
      <c r="P50" s="61">
        <v>15</v>
      </c>
      <c r="Q50" s="61">
        <v>12547</v>
      </c>
      <c r="R50" s="62">
        <v>715</v>
      </c>
      <c r="S50" s="62">
        <v>103</v>
      </c>
      <c r="T50" s="62">
        <v>0</v>
      </c>
      <c r="U50" s="62">
        <v>818</v>
      </c>
      <c r="V50" s="63">
        <v>4878</v>
      </c>
      <c r="W50" s="63">
        <v>692</v>
      </c>
      <c r="X50" s="63">
        <v>789</v>
      </c>
      <c r="Y50" s="63">
        <v>6359</v>
      </c>
      <c r="Z50" s="64">
        <v>14773</v>
      </c>
      <c r="AA50" s="64">
        <v>215</v>
      </c>
      <c r="AB50" s="64">
        <v>661</v>
      </c>
      <c r="AC50" s="64">
        <v>15649</v>
      </c>
      <c r="AD50" s="65">
        <v>2369</v>
      </c>
      <c r="AE50" s="65">
        <v>166</v>
      </c>
      <c r="AF50" s="65">
        <v>512</v>
      </c>
      <c r="AG50" s="65">
        <v>3047</v>
      </c>
      <c r="AH50" s="67">
        <v>1200</v>
      </c>
      <c r="AI50" s="67">
        <v>108</v>
      </c>
      <c r="AJ50" s="67">
        <v>251</v>
      </c>
      <c r="AK50" s="67">
        <v>1559</v>
      </c>
    </row>
    <row r="51" spans="1:50" s="66" customFormat="1" x14ac:dyDescent="0.2">
      <c r="A51" s="34" t="s">
        <v>36</v>
      </c>
      <c r="B51" s="44">
        <v>6433</v>
      </c>
      <c r="C51" s="44">
        <v>1287</v>
      </c>
      <c r="D51" s="45">
        <v>4300</v>
      </c>
      <c r="E51" s="46">
        <v>12020</v>
      </c>
      <c r="F51" s="59">
        <v>403</v>
      </c>
      <c r="G51" s="59">
        <v>50</v>
      </c>
      <c r="H51" s="59">
        <v>22</v>
      </c>
      <c r="I51" s="59">
        <v>475</v>
      </c>
      <c r="J51" s="60">
        <v>475</v>
      </c>
      <c r="K51" s="60">
        <v>353</v>
      </c>
      <c r="L51" s="60">
        <v>340</v>
      </c>
      <c r="M51" s="60">
        <v>1168</v>
      </c>
      <c r="N51" s="61">
        <v>32</v>
      </c>
      <c r="O51" s="61">
        <v>2</v>
      </c>
      <c r="P51" s="61">
        <v>1</v>
      </c>
      <c r="Q51" s="61">
        <v>35</v>
      </c>
      <c r="R51" s="62">
        <v>34</v>
      </c>
      <c r="S51" s="62">
        <v>0</v>
      </c>
      <c r="T51" s="62">
        <v>0</v>
      </c>
      <c r="U51" s="62">
        <v>34</v>
      </c>
      <c r="V51" s="63">
        <v>2071</v>
      </c>
      <c r="W51" s="63">
        <v>293</v>
      </c>
      <c r="X51" s="63">
        <v>331</v>
      </c>
      <c r="Y51" s="63">
        <v>2695</v>
      </c>
      <c r="Z51" s="64">
        <v>2919</v>
      </c>
      <c r="AA51" s="64">
        <v>419</v>
      </c>
      <c r="AB51" s="64">
        <v>1785</v>
      </c>
      <c r="AC51" s="64">
        <v>5123</v>
      </c>
      <c r="AD51" s="65">
        <v>414</v>
      </c>
      <c r="AE51" s="65">
        <v>157</v>
      </c>
      <c r="AF51" s="65">
        <v>1751</v>
      </c>
      <c r="AG51" s="65">
        <v>2322</v>
      </c>
      <c r="AH51" s="67">
        <v>85</v>
      </c>
      <c r="AI51" s="67">
        <v>13</v>
      </c>
      <c r="AJ51" s="67">
        <v>70</v>
      </c>
      <c r="AK51" s="67">
        <v>168</v>
      </c>
    </row>
    <row r="52" spans="1:50" s="95" customFormat="1" x14ac:dyDescent="0.2">
      <c r="A52" s="39" t="s">
        <v>38</v>
      </c>
      <c r="B52" s="84">
        <v>74200</v>
      </c>
      <c r="C52" s="84">
        <v>5387</v>
      </c>
      <c r="D52" s="85">
        <v>11032</v>
      </c>
      <c r="E52" s="86">
        <v>90619</v>
      </c>
      <c r="F52" s="87">
        <v>15476</v>
      </c>
      <c r="G52" s="87">
        <v>1077</v>
      </c>
      <c r="H52" s="87">
        <v>432</v>
      </c>
      <c r="I52" s="87">
        <v>16985</v>
      </c>
      <c r="J52" s="88">
        <v>14047</v>
      </c>
      <c r="K52" s="88">
        <v>1810</v>
      </c>
      <c r="L52" s="88">
        <v>2009</v>
      </c>
      <c r="M52" s="88">
        <v>17866</v>
      </c>
      <c r="N52" s="89">
        <v>13076</v>
      </c>
      <c r="O52" s="89">
        <v>105</v>
      </c>
      <c r="P52" s="89">
        <v>20</v>
      </c>
      <c r="Q52" s="89">
        <v>13201</v>
      </c>
      <c r="R52" s="90">
        <v>810</v>
      </c>
      <c r="S52" s="90">
        <v>160</v>
      </c>
      <c r="T52" s="90">
        <v>0</v>
      </c>
      <c r="U52" s="90">
        <v>970</v>
      </c>
      <c r="V52" s="91">
        <v>7774</v>
      </c>
      <c r="W52" s="91">
        <v>1034</v>
      </c>
      <c r="X52" s="91">
        <v>1121</v>
      </c>
      <c r="Y52" s="91">
        <v>9929</v>
      </c>
      <c r="Z52" s="92">
        <v>18196</v>
      </c>
      <c r="AA52" s="92">
        <v>634</v>
      </c>
      <c r="AB52" s="92">
        <v>2503</v>
      </c>
      <c r="AC52" s="92">
        <v>21333</v>
      </c>
      <c r="AD52" s="93">
        <v>3066</v>
      </c>
      <c r="AE52" s="93">
        <v>329</v>
      </c>
      <c r="AF52" s="93">
        <v>4612</v>
      </c>
      <c r="AG52" s="93">
        <v>8007</v>
      </c>
      <c r="AH52" s="94">
        <v>1755</v>
      </c>
      <c r="AI52" s="94">
        <v>238</v>
      </c>
      <c r="AJ52" s="94">
        <v>335</v>
      </c>
      <c r="AK52" s="94">
        <v>2328</v>
      </c>
    </row>
    <row r="53" spans="1:50" x14ac:dyDescent="0.2">
      <c r="A53" s="68"/>
      <c r="AL53" s="66"/>
      <c r="AM53" s="66"/>
      <c r="AN53" s="66"/>
      <c r="AO53" s="66"/>
      <c r="AP53" s="66"/>
      <c r="AQ53" s="66"/>
      <c r="AR53" s="66"/>
      <c r="AS53" s="66"/>
      <c r="AT53" s="66"/>
      <c r="AU53" s="66"/>
      <c r="AV53" s="66"/>
      <c r="AW53" s="66"/>
      <c r="AX53" s="66"/>
    </row>
    <row r="54" spans="1:50" x14ac:dyDescent="0.2">
      <c r="A54" s="113" t="s">
        <v>73</v>
      </c>
      <c r="B54" s="113"/>
      <c r="AL54" s="66"/>
      <c r="AM54" s="66"/>
      <c r="AN54" s="66"/>
      <c r="AO54" s="66"/>
      <c r="AP54" s="66"/>
      <c r="AQ54" s="66"/>
      <c r="AR54" s="66"/>
      <c r="AS54" s="66"/>
      <c r="AT54" s="66"/>
      <c r="AU54" s="66"/>
      <c r="AV54" s="66"/>
    </row>
    <row r="55" spans="1:50" x14ac:dyDescent="0.2">
      <c r="A55" s="113" t="s">
        <v>55</v>
      </c>
      <c r="B55" s="113"/>
      <c r="C55" s="113"/>
      <c r="D55" s="113"/>
      <c r="E55" s="113"/>
    </row>
    <row r="56" spans="1:50" x14ac:dyDescent="0.2">
      <c r="A56" s="26" t="s">
        <v>71</v>
      </c>
    </row>
    <row r="57" spans="1:50" x14ac:dyDescent="0.2">
      <c r="A57" s="68"/>
    </row>
    <row r="58" spans="1:50" x14ac:dyDescent="0.2">
      <c r="A58" s="68"/>
    </row>
    <row r="59" spans="1:50" x14ac:dyDescent="0.2">
      <c r="A59" s="68"/>
    </row>
    <row r="60" spans="1:50" x14ac:dyDescent="0.2">
      <c r="A60" s="68"/>
    </row>
    <row r="61" spans="1:50" x14ac:dyDescent="0.2">
      <c r="A61" s="68"/>
    </row>
    <row r="62" spans="1:50" x14ac:dyDescent="0.2">
      <c r="A62" s="68"/>
    </row>
    <row r="63" spans="1:50" x14ac:dyDescent="0.2">
      <c r="A63" s="68"/>
    </row>
    <row r="64" spans="1:50" x14ac:dyDescent="0.2">
      <c r="A64" s="68"/>
    </row>
    <row r="65" spans="1:1" x14ac:dyDescent="0.2">
      <c r="A65" s="68"/>
    </row>
    <row r="66" spans="1:1" x14ac:dyDescent="0.2">
      <c r="A66" s="68"/>
    </row>
    <row r="67" spans="1:1" x14ac:dyDescent="0.2">
      <c r="A67" s="68"/>
    </row>
    <row r="68" spans="1:1" x14ac:dyDescent="0.2">
      <c r="A68" s="68"/>
    </row>
    <row r="69" spans="1:1" x14ac:dyDescent="0.2">
      <c r="A69" s="68"/>
    </row>
    <row r="70" spans="1:1" x14ac:dyDescent="0.2">
      <c r="A70" s="68"/>
    </row>
    <row r="71" spans="1:1" x14ac:dyDescent="0.2">
      <c r="A71" s="68"/>
    </row>
    <row r="72" spans="1:1" x14ac:dyDescent="0.2">
      <c r="A72" s="68"/>
    </row>
    <row r="73" spans="1:1" x14ac:dyDescent="0.2">
      <c r="A73" s="68"/>
    </row>
    <row r="74" spans="1:1" x14ac:dyDescent="0.2">
      <c r="A74" s="68"/>
    </row>
    <row r="75" spans="1:1" x14ac:dyDescent="0.2">
      <c r="A75" s="68"/>
    </row>
    <row r="76" spans="1:1" x14ac:dyDescent="0.2">
      <c r="A76" s="68"/>
    </row>
    <row r="77" spans="1:1" x14ac:dyDescent="0.2">
      <c r="A77" s="68"/>
    </row>
    <row r="78" spans="1:1" x14ac:dyDescent="0.2">
      <c r="A78" s="68"/>
    </row>
    <row r="79" spans="1:1" x14ac:dyDescent="0.2">
      <c r="A79" s="68"/>
    </row>
    <row r="80" spans="1:1" x14ac:dyDescent="0.2">
      <c r="A80" s="68"/>
    </row>
    <row r="81" spans="1:1" x14ac:dyDescent="0.2">
      <c r="A81" s="68"/>
    </row>
    <row r="82" spans="1:1" x14ac:dyDescent="0.2">
      <c r="A82" s="68"/>
    </row>
    <row r="83" spans="1:1" x14ac:dyDescent="0.2">
      <c r="A83" s="68"/>
    </row>
    <row r="84" spans="1:1" x14ac:dyDescent="0.2">
      <c r="A84" s="68"/>
    </row>
    <row r="85" spans="1:1" x14ac:dyDescent="0.2">
      <c r="A85" s="68"/>
    </row>
    <row r="86" spans="1:1" x14ac:dyDescent="0.2">
      <c r="A86" s="68"/>
    </row>
    <row r="87" spans="1:1" x14ac:dyDescent="0.2">
      <c r="A87" s="68"/>
    </row>
    <row r="88" spans="1:1" x14ac:dyDescent="0.2">
      <c r="A88" s="68"/>
    </row>
    <row r="89" spans="1:1" x14ac:dyDescent="0.2">
      <c r="A89" s="68"/>
    </row>
    <row r="90" spans="1:1" x14ac:dyDescent="0.2">
      <c r="A90" s="68"/>
    </row>
    <row r="91" spans="1:1" x14ac:dyDescent="0.2">
      <c r="A91" s="68"/>
    </row>
    <row r="92" spans="1:1" x14ac:dyDescent="0.2">
      <c r="A92" s="68"/>
    </row>
    <row r="93" spans="1:1" x14ac:dyDescent="0.2">
      <c r="A93" s="68"/>
    </row>
    <row r="94" spans="1:1" x14ac:dyDescent="0.2">
      <c r="A94" s="68"/>
    </row>
    <row r="95" spans="1:1" x14ac:dyDescent="0.2">
      <c r="A95" s="68"/>
    </row>
    <row r="96" spans="1:1" x14ac:dyDescent="0.2">
      <c r="A96" s="68"/>
    </row>
    <row r="97" spans="1:1" x14ac:dyDescent="0.2">
      <c r="A97" s="68"/>
    </row>
    <row r="98" spans="1:1" x14ac:dyDescent="0.2">
      <c r="A98" s="68"/>
    </row>
    <row r="99" spans="1:1" x14ac:dyDescent="0.2">
      <c r="A99" s="68"/>
    </row>
    <row r="100" spans="1:1" x14ac:dyDescent="0.2">
      <c r="A100" s="68"/>
    </row>
    <row r="101" spans="1:1" x14ac:dyDescent="0.2">
      <c r="A101" s="68"/>
    </row>
    <row r="102" spans="1:1" x14ac:dyDescent="0.2">
      <c r="A102" s="68"/>
    </row>
    <row r="103" spans="1:1" x14ac:dyDescent="0.2">
      <c r="A103" s="68"/>
    </row>
    <row r="104" spans="1:1" x14ac:dyDescent="0.2">
      <c r="A104" s="68"/>
    </row>
    <row r="105" spans="1:1" x14ac:dyDescent="0.2">
      <c r="A105" s="68"/>
    </row>
    <row r="106" spans="1:1" x14ac:dyDescent="0.2">
      <c r="A106" s="68"/>
    </row>
    <row r="107" spans="1:1" x14ac:dyDescent="0.2">
      <c r="A107" s="68"/>
    </row>
    <row r="108" spans="1:1" x14ac:dyDescent="0.2">
      <c r="A108" s="68"/>
    </row>
    <row r="109" spans="1:1" x14ac:dyDescent="0.2">
      <c r="A109" s="68"/>
    </row>
    <row r="110" spans="1:1" x14ac:dyDescent="0.2">
      <c r="A110" s="68"/>
    </row>
    <row r="111" spans="1:1" x14ac:dyDescent="0.2">
      <c r="A111" s="68"/>
    </row>
    <row r="112" spans="1:1" x14ac:dyDescent="0.2">
      <c r="A112" s="68"/>
    </row>
    <row r="113" spans="1:1" x14ac:dyDescent="0.2">
      <c r="A113" s="68"/>
    </row>
    <row r="114" spans="1:1" x14ac:dyDescent="0.2">
      <c r="A114" s="68"/>
    </row>
    <row r="115" spans="1:1" x14ac:dyDescent="0.2">
      <c r="A115" s="68"/>
    </row>
    <row r="116" spans="1:1" x14ac:dyDescent="0.2">
      <c r="A116" s="68"/>
    </row>
    <row r="117" spans="1:1" x14ac:dyDescent="0.2">
      <c r="A117" s="68"/>
    </row>
    <row r="118" spans="1:1" x14ac:dyDescent="0.2">
      <c r="A118" s="68"/>
    </row>
    <row r="119" spans="1:1" x14ac:dyDescent="0.2">
      <c r="A119" s="68"/>
    </row>
    <row r="120" spans="1:1" x14ac:dyDescent="0.2">
      <c r="A120" s="68"/>
    </row>
    <row r="121" spans="1:1" x14ac:dyDescent="0.2">
      <c r="A121" s="68"/>
    </row>
    <row r="122" spans="1:1" x14ac:dyDescent="0.2">
      <c r="A122" s="68"/>
    </row>
    <row r="123" spans="1:1" x14ac:dyDescent="0.2">
      <c r="A123" s="68"/>
    </row>
    <row r="124" spans="1:1" x14ac:dyDescent="0.2">
      <c r="A124" s="68"/>
    </row>
    <row r="125" spans="1:1" x14ac:dyDescent="0.2">
      <c r="A125" s="68"/>
    </row>
    <row r="126" spans="1:1" x14ac:dyDescent="0.2">
      <c r="A126" s="68"/>
    </row>
    <row r="127" spans="1:1" x14ac:dyDescent="0.2">
      <c r="A127" s="68"/>
    </row>
    <row r="128" spans="1:1" x14ac:dyDescent="0.2">
      <c r="A128" s="68"/>
    </row>
    <row r="129" spans="1:1" x14ac:dyDescent="0.2">
      <c r="A129" s="68"/>
    </row>
    <row r="130" spans="1:1" x14ac:dyDescent="0.2">
      <c r="A130" s="68"/>
    </row>
    <row r="131" spans="1:1" x14ac:dyDescent="0.2">
      <c r="A131" s="68"/>
    </row>
    <row r="132" spans="1:1" x14ac:dyDescent="0.2">
      <c r="A132" s="68"/>
    </row>
    <row r="133" spans="1:1" x14ac:dyDescent="0.2">
      <c r="A133" s="68"/>
    </row>
    <row r="134" spans="1:1" x14ac:dyDescent="0.2">
      <c r="A134" s="68"/>
    </row>
    <row r="135" spans="1:1" x14ac:dyDescent="0.2">
      <c r="A135" s="68"/>
    </row>
    <row r="136" spans="1:1" x14ac:dyDescent="0.2">
      <c r="A136" s="68"/>
    </row>
    <row r="137" spans="1:1" x14ac:dyDescent="0.2">
      <c r="A137" s="68"/>
    </row>
    <row r="138" spans="1:1" x14ac:dyDescent="0.2">
      <c r="A138" s="68"/>
    </row>
    <row r="139" spans="1:1" x14ac:dyDescent="0.2">
      <c r="A139" s="68"/>
    </row>
    <row r="140" spans="1:1" x14ac:dyDescent="0.2">
      <c r="A140" s="68"/>
    </row>
    <row r="141" spans="1:1" x14ac:dyDescent="0.2">
      <c r="A141" s="68"/>
    </row>
    <row r="142" spans="1:1" x14ac:dyDescent="0.2">
      <c r="A142" s="68"/>
    </row>
    <row r="143" spans="1:1" x14ac:dyDescent="0.2">
      <c r="A143" s="68"/>
    </row>
    <row r="144" spans="1:1" x14ac:dyDescent="0.2">
      <c r="A144" s="68"/>
    </row>
    <row r="145" spans="1:1" x14ac:dyDescent="0.2">
      <c r="A145" s="68"/>
    </row>
    <row r="146" spans="1:1" x14ac:dyDescent="0.2">
      <c r="A146" s="68"/>
    </row>
    <row r="147" spans="1:1" x14ac:dyDescent="0.2">
      <c r="A147" s="68"/>
    </row>
    <row r="148" spans="1:1" x14ac:dyDescent="0.2">
      <c r="A148" s="68"/>
    </row>
    <row r="149" spans="1:1" x14ac:dyDescent="0.2">
      <c r="A149" s="68"/>
    </row>
    <row r="150" spans="1:1" x14ac:dyDescent="0.2">
      <c r="A150" s="68"/>
    </row>
    <row r="151" spans="1:1" x14ac:dyDescent="0.2">
      <c r="A151" s="68"/>
    </row>
    <row r="152" spans="1:1" x14ac:dyDescent="0.2">
      <c r="A152" s="68"/>
    </row>
    <row r="153" spans="1:1" x14ac:dyDescent="0.2">
      <c r="A153" s="68"/>
    </row>
    <row r="154" spans="1:1" x14ac:dyDescent="0.2">
      <c r="A154" s="68"/>
    </row>
    <row r="155" spans="1:1" x14ac:dyDescent="0.2">
      <c r="A155" s="68"/>
    </row>
    <row r="156" spans="1:1" x14ac:dyDescent="0.2">
      <c r="A156" s="68"/>
    </row>
    <row r="157" spans="1:1" x14ac:dyDescent="0.2">
      <c r="A157" s="68"/>
    </row>
    <row r="158" spans="1:1" x14ac:dyDescent="0.2">
      <c r="A158" s="68"/>
    </row>
    <row r="159" spans="1:1" x14ac:dyDescent="0.2">
      <c r="A159" s="68"/>
    </row>
    <row r="160" spans="1:1" x14ac:dyDescent="0.2">
      <c r="A160" s="68"/>
    </row>
    <row r="161" spans="1:1" x14ac:dyDescent="0.2">
      <c r="A161" s="68"/>
    </row>
    <row r="162" spans="1:1" x14ac:dyDescent="0.2">
      <c r="A162" s="68"/>
    </row>
    <row r="163" spans="1:1" x14ac:dyDescent="0.2">
      <c r="A163" s="68"/>
    </row>
    <row r="164" spans="1:1" x14ac:dyDescent="0.2">
      <c r="A164" s="68"/>
    </row>
    <row r="165" spans="1:1" x14ac:dyDescent="0.2">
      <c r="A165" s="68"/>
    </row>
    <row r="166" spans="1:1" x14ac:dyDescent="0.2">
      <c r="A166" s="68"/>
    </row>
    <row r="167" spans="1:1" x14ac:dyDescent="0.2">
      <c r="A167" s="68"/>
    </row>
    <row r="168" spans="1:1" x14ac:dyDescent="0.2">
      <c r="A168" s="68"/>
    </row>
    <row r="169" spans="1:1" x14ac:dyDescent="0.2">
      <c r="A169" s="68"/>
    </row>
    <row r="170" spans="1:1" x14ac:dyDescent="0.2">
      <c r="A170" s="68"/>
    </row>
    <row r="171" spans="1:1" x14ac:dyDescent="0.2">
      <c r="A171" s="68"/>
    </row>
    <row r="172" spans="1:1" x14ac:dyDescent="0.2">
      <c r="A172" s="68"/>
    </row>
    <row r="173" spans="1:1" x14ac:dyDescent="0.2">
      <c r="A173" s="68"/>
    </row>
    <row r="174" spans="1:1" x14ac:dyDescent="0.2">
      <c r="A174" s="68"/>
    </row>
    <row r="175" spans="1:1" x14ac:dyDescent="0.2">
      <c r="A175" s="68"/>
    </row>
    <row r="176" spans="1:1" x14ac:dyDescent="0.2">
      <c r="A176" s="68"/>
    </row>
    <row r="177" spans="1:1" x14ac:dyDescent="0.2">
      <c r="A177" s="68"/>
    </row>
    <row r="178" spans="1:1" x14ac:dyDescent="0.2">
      <c r="A178" s="68"/>
    </row>
    <row r="179" spans="1:1" x14ac:dyDescent="0.2">
      <c r="A179" s="68"/>
    </row>
    <row r="180" spans="1:1" x14ac:dyDescent="0.2">
      <c r="A180" s="68"/>
    </row>
    <row r="181" spans="1:1" x14ac:dyDescent="0.2">
      <c r="A181" s="68"/>
    </row>
    <row r="182" spans="1:1" x14ac:dyDescent="0.2">
      <c r="A182" s="68"/>
    </row>
    <row r="183" spans="1:1" x14ac:dyDescent="0.2">
      <c r="A183" s="68"/>
    </row>
    <row r="184" spans="1:1" x14ac:dyDescent="0.2">
      <c r="A184" s="68"/>
    </row>
    <row r="185" spans="1:1" x14ac:dyDescent="0.2">
      <c r="A185" s="68"/>
    </row>
    <row r="186" spans="1:1" x14ac:dyDescent="0.2">
      <c r="A186" s="68"/>
    </row>
    <row r="187" spans="1:1" x14ac:dyDescent="0.2">
      <c r="A187" s="68"/>
    </row>
    <row r="188" spans="1:1" x14ac:dyDescent="0.2">
      <c r="A188" s="68"/>
    </row>
    <row r="189" spans="1:1" x14ac:dyDescent="0.2">
      <c r="A189" s="68"/>
    </row>
    <row r="190" spans="1:1" x14ac:dyDescent="0.2">
      <c r="A190" s="68"/>
    </row>
    <row r="191" spans="1:1" x14ac:dyDescent="0.2">
      <c r="A191" s="68"/>
    </row>
    <row r="192" spans="1:1" x14ac:dyDescent="0.2">
      <c r="A192" s="68"/>
    </row>
    <row r="193" spans="1:1" x14ac:dyDescent="0.2">
      <c r="A193" s="68"/>
    </row>
    <row r="194" spans="1:1" x14ac:dyDescent="0.2">
      <c r="A194" s="68"/>
    </row>
    <row r="195" spans="1:1" x14ac:dyDescent="0.2">
      <c r="A195" s="68"/>
    </row>
    <row r="196" spans="1:1" x14ac:dyDescent="0.2">
      <c r="A196" s="68"/>
    </row>
    <row r="197" spans="1:1" x14ac:dyDescent="0.2">
      <c r="A197" s="68"/>
    </row>
    <row r="198" spans="1:1" x14ac:dyDescent="0.2">
      <c r="A198" s="68"/>
    </row>
    <row r="199" spans="1:1" x14ac:dyDescent="0.2">
      <c r="A199" s="68"/>
    </row>
    <row r="200" spans="1:1" x14ac:dyDescent="0.2">
      <c r="A200" s="68"/>
    </row>
    <row r="201" spans="1:1" x14ac:dyDescent="0.2">
      <c r="A201" s="68"/>
    </row>
    <row r="202" spans="1:1" x14ac:dyDescent="0.2">
      <c r="A202" s="68"/>
    </row>
    <row r="203" spans="1:1" x14ac:dyDescent="0.2">
      <c r="A203" s="68"/>
    </row>
    <row r="204" spans="1:1" x14ac:dyDescent="0.2">
      <c r="A204" s="68"/>
    </row>
    <row r="205" spans="1:1" x14ac:dyDescent="0.2">
      <c r="A205" s="68"/>
    </row>
    <row r="206" spans="1:1" x14ac:dyDescent="0.2">
      <c r="A206" s="68"/>
    </row>
    <row r="207" spans="1:1" x14ac:dyDescent="0.2">
      <c r="A207" s="68"/>
    </row>
    <row r="208" spans="1:1" x14ac:dyDescent="0.2">
      <c r="A208" s="68"/>
    </row>
    <row r="209" spans="1:1" x14ac:dyDescent="0.2">
      <c r="A209" s="68"/>
    </row>
    <row r="210" spans="1:1" x14ac:dyDescent="0.2">
      <c r="A210" s="68"/>
    </row>
    <row r="211" spans="1:1" x14ac:dyDescent="0.2">
      <c r="A211" s="68"/>
    </row>
    <row r="212" spans="1:1" x14ac:dyDescent="0.2">
      <c r="A212" s="68"/>
    </row>
    <row r="213" spans="1:1" x14ac:dyDescent="0.2">
      <c r="A213" s="68"/>
    </row>
    <row r="214" spans="1:1" x14ac:dyDescent="0.2">
      <c r="A214" s="68"/>
    </row>
    <row r="215" spans="1:1" x14ac:dyDescent="0.2">
      <c r="A215" s="68"/>
    </row>
    <row r="216" spans="1:1" x14ac:dyDescent="0.2">
      <c r="A216" s="68"/>
    </row>
    <row r="217" spans="1:1" x14ac:dyDescent="0.2">
      <c r="A217" s="68"/>
    </row>
    <row r="218" spans="1:1" x14ac:dyDescent="0.2">
      <c r="A218" s="68"/>
    </row>
    <row r="219" spans="1:1" x14ac:dyDescent="0.2">
      <c r="A219" s="68"/>
    </row>
    <row r="220" spans="1:1" x14ac:dyDescent="0.2">
      <c r="A220" s="68"/>
    </row>
    <row r="221" spans="1:1" x14ac:dyDescent="0.2">
      <c r="A221" s="68"/>
    </row>
    <row r="222" spans="1:1" x14ac:dyDescent="0.2">
      <c r="A222" s="68"/>
    </row>
    <row r="223" spans="1:1" x14ac:dyDescent="0.2">
      <c r="A223" s="68"/>
    </row>
    <row r="224" spans="1:1" x14ac:dyDescent="0.2">
      <c r="A224" s="68"/>
    </row>
    <row r="225" spans="1:1" x14ac:dyDescent="0.2">
      <c r="A225" s="68"/>
    </row>
    <row r="226" spans="1:1" x14ac:dyDescent="0.2">
      <c r="A226" s="68"/>
    </row>
    <row r="227" spans="1:1" x14ac:dyDescent="0.2">
      <c r="A227" s="68"/>
    </row>
    <row r="228" spans="1:1" x14ac:dyDescent="0.2">
      <c r="A228" s="68"/>
    </row>
    <row r="229" spans="1:1" x14ac:dyDescent="0.2">
      <c r="A229" s="68"/>
    </row>
    <row r="230" spans="1:1" x14ac:dyDescent="0.2">
      <c r="A230" s="68"/>
    </row>
    <row r="231" spans="1:1" x14ac:dyDescent="0.2">
      <c r="A231" s="68"/>
    </row>
    <row r="232" spans="1:1" x14ac:dyDescent="0.2">
      <c r="A232" s="68"/>
    </row>
    <row r="233" spans="1:1" x14ac:dyDescent="0.2">
      <c r="A233" s="68"/>
    </row>
    <row r="234" spans="1:1" x14ac:dyDescent="0.2">
      <c r="A234" s="68"/>
    </row>
    <row r="235" spans="1:1" x14ac:dyDescent="0.2">
      <c r="A235" s="68"/>
    </row>
    <row r="236" spans="1:1" x14ac:dyDescent="0.2">
      <c r="A236" s="68"/>
    </row>
    <row r="237" spans="1:1" x14ac:dyDescent="0.2">
      <c r="A237" s="68"/>
    </row>
    <row r="238" spans="1:1" x14ac:dyDescent="0.2">
      <c r="A238" s="68"/>
    </row>
    <row r="239" spans="1:1" x14ac:dyDescent="0.2">
      <c r="A239" s="68"/>
    </row>
    <row r="240" spans="1:1" x14ac:dyDescent="0.2">
      <c r="A240" s="68"/>
    </row>
    <row r="241" spans="1:1" x14ac:dyDescent="0.2">
      <c r="A241" s="68"/>
    </row>
    <row r="242" spans="1:1" x14ac:dyDescent="0.2">
      <c r="A242" s="68"/>
    </row>
    <row r="243" spans="1:1" x14ac:dyDescent="0.2">
      <c r="A243" s="68"/>
    </row>
    <row r="244" spans="1:1" x14ac:dyDescent="0.2">
      <c r="A244" s="68"/>
    </row>
    <row r="245" spans="1:1" x14ac:dyDescent="0.2">
      <c r="A245" s="68"/>
    </row>
    <row r="246" spans="1:1" x14ac:dyDescent="0.2">
      <c r="A246" s="68"/>
    </row>
    <row r="247" spans="1:1" x14ac:dyDescent="0.2">
      <c r="A247" s="68"/>
    </row>
    <row r="248" spans="1:1" x14ac:dyDescent="0.2">
      <c r="A248" s="68"/>
    </row>
    <row r="249" spans="1:1" x14ac:dyDescent="0.2">
      <c r="A249" s="68"/>
    </row>
    <row r="250" spans="1:1" x14ac:dyDescent="0.2">
      <c r="A250" s="68"/>
    </row>
    <row r="251" spans="1:1" x14ac:dyDescent="0.2">
      <c r="A251" s="68"/>
    </row>
    <row r="252" spans="1:1" x14ac:dyDescent="0.2">
      <c r="A252" s="68"/>
    </row>
    <row r="253" spans="1:1" x14ac:dyDescent="0.2">
      <c r="A253" s="68"/>
    </row>
    <row r="254" spans="1:1" x14ac:dyDescent="0.2">
      <c r="A254" s="68"/>
    </row>
    <row r="255" spans="1:1" x14ac:dyDescent="0.2">
      <c r="A255" s="68"/>
    </row>
    <row r="256" spans="1:1" x14ac:dyDescent="0.2">
      <c r="A256" s="68"/>
    </row>
    <row r="257" spans="1:1" x14ac:dyDescent="0.2">
      <c r="A257" s="68"/>
    </row>
    <row r="258" spans="1:1" x14ac:dyDescent="0.2">
      <c r="A258" s="68"/>
    </row>
    <row r="259" spans="1:1" x14ac:dyDescent="0.2">
      <c r="A259" s="68"/>
    </row>
    <row r="260" spans="1:1" x14ac:dyDescent="0.2">
      <c r="A260" s="68"/>
    </row>
    <row r="261" spans="1:1" x14ac:dyDescent="0.2">
      <c r="A261" s="68"/>
    </row>
    <row r="262" spans="1:1" x14ac:dyDescent="0.2">
      <c r="A262" s="68"/>
    </row>
    <row r="263" spans="1:1" x14ac:dyDescent="0.2">
      <c r="A263" s="68"/>
    </row>
    <row r="264" spans="1:1" x14ac:dyDescent="0.2">
      <c r="A264" s="68"/>
    </row>
    <row r="265" spans="1:1" x14ac:dyDescent="0.2">
      <c r="A265" s="68"/>
    </row>
    <row r="266" spans="1:1" x14ac:dyDescent="0.2">
      <c r="A266" s="68"/>
    </row>
    <row r="267" spans="1:1" x14ac:dyDescent="0.2">
      <c r="A267" s="68"/>
    </row>
    <row r="268" spans="1:1" x14ac:dyDescent="0.2">
      <c r="A268" s="68"/>
    </row>
  </sheetData>
  <mergeCells count="24">
    <mergeCell ref="Z9:AC9"/>
    <mergeCell ref="AD9:AG9"/>
    <mergeCell ref="AH9:AK9"/>
    <mergeCell ref="B9:E9"/>
    <mergeCell ref="F9:I9"/>
    <mergeCell ref="J9:M9"/>
    <mergeCell ref="N9:Q9"/>
    <mergeCell ref="R9:U9"/>
    <mergeCell ref="A55:E55"/>
    <mergeCell ref="A54:B54"/>
    <mergeCell ref="A1:B1"/>
    <mergeCell ref="AD6:AG6"/>
    <mergeCell ref="AH6:AK6"/>
    <mergeCell ref="V6:Y6"/>
    <mergeCell ref="Z6:AC6"/>
    <mergeCell ref="A4:B4"/>
    <mergeCell ref="N6:Q6"/>
    <mergeCell ref="R6:U6"/>
    <mergeCell ref="A6:A7"/>
    <mergeCell ref="B6:E6"/>
    <mergeCell ref="F6:I6"/>
    <mergeCell ref="J6:M6"/>
    <mergeCell ref="A2:B2"/>
    <mergeCell ref="V9:Y9"/>
  </mergeCells>
  <phoneticPr fontId="0" type="noConversion"/>
  <conditionalFormatting sqref="AY10:IV42 AH11:AK43 A45:AG53 AL12:AU54 AV11:AV54 AW11:AX52 AL10:AX43 C54:AG54 AY45:IV65536 AH46:AX65536 A1:IV8 A56:AG65536 F55:AG55 A54 A10:M42 R10:AG42 N10:Q33 N35:Q42">
    <cfRule type="cellIs" dxfId="25" priority="6" stopIfTrue="1" operator="lessThan">
      <formula>0</formula>
    </cfRule>
  </conditionalFormatting>
  <conditionalFormatting sqref="AH10:AK10">
    <cfRule type="cellIs" dxfId="24" priority="5" stopIfTrue="1" operator="lessThan">
      <formula>0</formula>
    </cfRule>
  </conditionalFormatting>
  <conditionalFormatting sqref="D32:D41">
    <cfRule type="cellIs" dxfId="23" priority="4" stopIfTrue="1" operator="lessThan">
      <formula>0</formula>
    </cfRule>
  </conditionalFormatting>
  <conditionalFormatting sqref="D11:D19">
    <cfRule type="cellIs" dxfId="22" priority="3" stopIfTrue="1" operator="lessThan">
      <formula>0</formula>
    </cfRule>
  </conditionalFormatting>
  <conditionalFormatting sqref="D43:D46">
    <cfRule type="cellIs" dxfId="21" priority="2" stopIfTrue="1" operator="lessThan">
      <formula>0</formula>
    </cfRule>
  </conditionalFormatting>
  <conditionalFormatting sqref="D49:D52">
    <cfRule type="cellIs" dxfId="20" priority="1" stopIfTrue="1" operator="lessThan">
      <formula>0</formula>
    </cfRule>
  </conditionalFormatting>
  <pageMargins left="0.2" right="0.2" top="0.62" bottom="1" header="0.38" footer="0.5"/>
  <pageSetup paperSize="9" scale="56" orientation="landscape" r:id="rId1"/>
  <headerFooter alignWithMargins="0">
    <oddHeader>&amp;A</oddHeader>
    <oddFooter>Page &amp;P</oddFooter>
  </headerFooter>
  <colBreaks count="2" manualBreakCount="2">
    <brk id="13" max="1048575" man="1"/>
    <brk id="25"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N356"/>
  <sheetViews>
    <sheetView tabSelected="1" view="pageBreakPreview" zoomScaleSheetLayoutView="100" workbookViewId="0">
      <pane xSplit="1" topLeftCell="AG1" activePane="topRight" state="frozen"/>
      <selection sqref="A1:AK56"/>
      <selection pane="topRight" activeCell="F8" sqref="F8:AK8"/>
    </sheetView>
  </sheetViews>
  <sheetFormatPr defaultRowHeight="12.75" x14ac:dyDescent="0.2"/>
  <cols>
    <col min="1" max="1" width="71.7109375" customWidth="1"/>
    <col min="2" max="2" width="12.42578125" bestFit="1" customWidth="1"/>
    <col min="3" max="4" width="12.7109375" bestFit="1" customWidth="1"/>
    <col min="5" max="5" width="13.5703125" bestFit="1" customWidth="1"/>
    <col min="6" max="6" width="12.42578125" bestFit="1" customWidth="1"/>
    <col min="7" max="7" width="15.28515625" customWidth="1"/>
    <col min="8" max="8" width="13.28515625" customWidth="1"/>
    <col min="9" max="9" width="13.5703125" bestFit="1" customWidth="1"/>
    <col min="10" max="10" width="12.42578125" bestFit="1" customWidth="1"/>
    <col min="11" max="11" width="14.140625" customWidth="1"/>
    <col min="12" max="12" width="13.42578125" customWidth="1"/>
    <col min="13" max="15" width="13.5703125" bestFit="1" customWidth="1"/>
    <col min="16" max="16" width="13.28515625" customWidth="1"/>
    <col min="17" max="18" width="13.5703125" bestFit="1" customWidth="1"/>
    <col min="19" max="19" width="13.7109375" customWidth="1"/>
    <col min="20" max="20" width="13.140625" bestFit="1" customWidth="1"/>
    <col min="21" max="21" width="13.5703125" bestFit="1" customWidth="1"/>
    <col min="22" max="24" width="12.42578125" bestFit="1" customWidth="1"/>
    <col min="25" max="26" width="13.5703125" bestFit="1" customWidth="1"/>
    <col min="27" max="27" width="13.42578125" customWidth="1"/>
    <col min="28" max="28" width="13.5703125" customWidth="1"/>
    <col min="29" max="30" width="13.5703125" bestFit="1" customWidth="1"/>
    <col min="31" max="31" width="13.7109375" customWidth="1"/>
    <col min="32" max="32" width="13.28515625" customWidth="1"/>
    <col min="33" max="34" width="13.5703125" bestFit="1" customWidth="1"/>
    <col min="35" max="35" width="13.28515625" customWidth="1"/>
    <col min="36" max="36" width="13.7109375" customWidth="1"/>
    <col min="37" max="37" width="13.5703125" bestFit="1" customWidth="1"/>
  </cols>
  <sheetData>
    <row r="1" spans="1:37" ht="15.75" x14ac:dyDescent="0.25">
      <c r="A1" s="114" t="s">
        <v>49</v>
      </c>
      <c r="B1" s="114"/>
      <c r="C1" s="21"/>
      <c r="D1" s="21"/>
      <c r="E1" s="21"/>
    </row>
    <row r="2" spans="1:37" ht="15.75" customHeight="1" x14ac:dyDescent="0.25">
      <c r="A2" s="125" t="s">
        <v>75</v>
      </c>
      <c r="B2" s="125"/>
      <c r="C2" s="22"/>
      <c r="D2" s="22"/>
      <c r="E2" s="22"/>
      <c r="F2" s="22"/>
      <c r="G2" s="22"/>
      <c r="H2" s="22"/>
    </row>
    <row r="3" spans="1:37" ht="10.5" customHeight="1" x14ac:dyDescent="0.25">
      <c r="A3" s="23"/>
      <c r="B3" s="23"/>
      <c r="C3" s="23"/>
      <c r="D3" s="23"/>
      <c r="E3" s="23"/>
    </row>
    <row r="4" spans="1:37" ht="14.25" x14ac:dyDescent="0.2">
      <c r="A4" s="119" t="s">
        <v>56</v>
      </c>
      <c r="B4" s="119"/>
      <c r="C4" s="31"/>
      <c r="D4" s="31"/>
      <c r="E4" s="24"/>
    </row>
    <row r="6" spans="1:37" s="6" customFormat="1" ht="30.75" customHeight="1" x14ac:dyDescent="0.2">
      <c r="A6" s="122" t="s">
        <v>39</v>
      </c>
      <c r="B6" s="122" t="s">
        <v>40</v>
      </c>
      <c r="C6" s="122"/>
      <c r="D6" s="122"/>
      <c r="E6" s="122"/>
      <c r="F6" s="123" t="s">
        <v>41</v>
      </c>
      <c r="G6" s="123"/>
      <c r="H6" s="123"/>
      <c r="I6" s="123"/>
      <c r="J6" s="124" t="s">
        <v>42</v>
      </c>
      <c r="K6" s="124"/>
      <c r="L6" s="124"/>
      <c r="M6" s="124"/>
      <c r="N6" s="120" t="s">
        <v>43</v>
      </c>
      <c r="O6" s="120"/>
      <c r="P6" s="120"/>
      <c r="Q6" s="120"/>
      <c r="R6" s="121" t="s">
        <v>44</v>
      </c>
      <c r="S6" s="121"/>
      <c r="T6" s="121"/>
      <c r="U6" s="121"/>
      <c r="V6" s="117" t="s">
        <v>51</v>
      </c>
      <c r="W6" s="117"/>
      <c r="X6" s="117"/>
      <c r="Y6" s="117"/>
      <c r="Z6" s="118" t="s">
        <v>45</v>
      </c>
      <c r="AA6" s="118"/>
      <c r="AB6" s="118"/>
      <c r="AC6" s="118"/>
      <c r="AD6" s="115" t="s">
        <v>46</v>
      </c>
      <c r="AE6" s="115"/>
      <c r="AF6" s="115"/>
      <c r="AG6" s="115"/>
      <c r="AH6" s="153" t="s">
        <v>47</v>
      </c>
      <c r="AI6" s="153"/>
      <c r="AJ6" s="153"/>
      <c r="AK6" s="153"/>
    </row>
    <row r="7" spans="1:37" s="6" customFormat="1" x14ac:dyDescent="0.2">
      <c r="A7" s="122"/>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15" t="s">
        <v>1</v>
      </c>
      <c r="AI7" s="15" t="s">
        <v>2</v>
      </c>
      <c r="AJ7" s="15" t="s">
        <v>3</v>
      </c>
      <c r="AK7" s="15" t="s">
        <v>0</v>
      </c>
    </row>
    <row r="8" spans="1:37" s="20" customFormat="1" ht="54" customHeight="1" x14ac:dyDescent="0.2">
      <c r="A8" s="16" t="s">
        <v>48</v>
      </c>
      <c r="B8" s="49"/>
      <c r="C8" s="49"/>
      <c r="D8" s="49"/>
      <c r="E8" s="49"/>
      <c r="F8" s="112" t="s">
        <v>88</v>
      </c>
      <c r="G8" s="112" t="s">
        <v>87</v>
      </c>
      <c r="H8" s="112" t="s">
        <v>86</v>
      </c>
      <c r="I8" s="112"/>
      <c r="J8" s="17" t="s">
        <v>84</v>
      </c>
      <c r="K8" s="17" t="s">
        <v>85</v>
      </c>
      <c r="L8" s="17" t="s">
        <v>79</v>
      </c>
      <c r="M8" s="17"/>
      <c r="N8" s="110" t="s">
        <v>84</v>
      </c>
      <c r="O8" s="110" t="s">
        <v>83</v>
      </c>
      <c r="P8" s="110" t="s">
        <v>79</v>
      </c>
      <c r="Q8" s="110"/>
      <c r="R8" s="111" t="s">
        <v>81</v>
      </c>
      <c r="S8" s="111" t="s">
        <v>82</v>
      </c>
      <c r="T8" s="111" t="s">
        <v>76</v>
      </c>
      <c r="U8" s="111"/>
      <c r="V8" s="18"/>
      <c r="W8" s="18"/>
      <c r="X8" s="18"/>
      <c r="Y8" s="18"/>
      <c r="Z8" s="19" t="s">
        <v>81</v>
      </c>
      <c r="AA8" s="19" t="s">
        <v>80</v>
      </c>
      <c r="AB8" s="19" t="s">
        <v>79</v>
      </c>
      <c r="AC8" s="19"/>
      <c r="AD8" s="108" t="s">
        <v>81</v>
      </c>
      <c r="AE8" s="108" t="s">
        <v>80</v>
      </c>
      <c r="AF8" s="108" t="s">
        <v>79</v>
      </c>
      <c r="AG8" s="108"/>
      <c r="AH8" s="109" t="s">
        <v>78</v>
      </c>
      <c r="AI8" s="109" t="s">
        <v>77</v>
      </c>
      <c r="AJ8" s="109" t="s">
        <v>76</v>
      </c>
      <c r="AK8" s="109"/>
    </row>
    <row r="9" spans="1:37" s="79" customFormat="1" x14ac:dyDescent="0.2">
      <c r="A9" s="78"/>
      <c r="B9" s="138" t="s">
        <v>58</v>
      </c>
      <c r="C9" s="139"/>
      <c r="D9" s="139"/>
      <c r="E9" s="140"/>
      <c r="F9" s="141" t="s">
        <v>58</v>
      </c>
      <c r="G9" s="142"/>
      <c r="H9" s="142"/>
      <c r="I9" s="143"/>
      <c r="J9" s="144" t="s">
        <v>58</v>
      </c>
      <c r="K9" s="145"/>
      <c r="L9" s="145"/>
      <c r="M9" s="146"/>
      <c r="N9" s="147" t="s">
        <v>58</v>
      </c>
      <c r="O9" s="148"/>
      <c r="P9" s="148"/>
      <c r="Q9" s="149"/>
      <c r="R9" s="150" t="s">
        <v>58</v>
      </c>
      <c r="S9" s="151"/>
      <c r="T9" s="151"/>
      <c r="U9" s="152"/>
      <c r="V9" s="126" t="s">
        <v>58</v>
      </c>
      <c r="W9" s="127"/>
      <c r="X9" s="127"/>
      <c r="Y9" s="128"/>
      <c r="Z9" s="129" t="s">
        <v>58</v>
      </c>
      <c r="AA9" s="130"/>
      <c r="AB9" s="130"/>
      <c r="AC9" s="131"/>
      <c r="AD9" s="132" t="s">
        <v>58</v>
      </c>
      <c r="AE9" s="133"/>
      <c r="AF9" s="133"/>
      <c r="AG9" s="134"/>
      <c r="AH9" s="135" t="s">
        <v>58</v>
      </c>
      <c r="AI9" s="136"/>
      <c r="AJ9" s="136"/>
      <c r="AK9" s="137"/>
    </row>
    <row r="10" spans="1:37" x14ac:dyDescent="0.2">
      <c r="A10" s="25" t="s">
        <v>5</v>
      </c>
      <c r="B10" s="51"/>
      <c r="C10" s="51"/>
      <c r="D10" s="51"/>
      <c r="E10" s="51"/>
      <c r="F10" s="52"/>
      <c r="G10" s="52"/>
      <c r="H10" s="52"/>
      <c r="I10" s="52"/>
      <c r="J10" s="53"/>
      <c r="K10" s="53"/>
      <c r="L10" s="53"/>
      <c r="M10" s="53"/>
      <c r="N10" s="54"/>
      <c r="O10" s="54"/>
      <c r="P10" s="54"/>
      <c r="Q10" s="54"/>
      <c r="R10" s="55"/>
      <c r="S10" s="55"/>
      <c r="T10" s="55"/>
      <c r="U10" s="55"/>
      <c r="V10" s="27"/>
      <c r="W10" s="27"/>
      <c r="X10" s="27"/>
      <c r="Y10" s="27"/>
      <c r="Z10" s="28"/>
      <c r="AA10" s="28"/>
      <c r="AB10" s="28"/>
      <c r="AC10" s="28"/>
      <c r="AD10" s="29"/>
      <c r="AE10" s="29"/>
      <c r="AF10" s="29"/>
      <c r="AG10" s="29"/>
      <c r="AH10" s="30"/>
      <c r="AI10" s="30"/>
      <c r="AJ10" s="30"/>
      <c r="AK10" s="30"/>
    </row>
    <row r="11" spans="1:37" s="38" customFormat="1" x14ac:dyDescent="0.2">
      <c r="A11" s="34" t="s">
        <v>6</v>
      </c>
      <c r="B11" s="44">
        <v>1598581</v>
      </c>
      <c r="C11" s="44">
        <v>245662</v>
      </c>
      <c r="D11" s="45">
        <v>727692</v>
      </c>
      <c r="E11" s="46">
        <v>2571935</v>
      </c>
      <c r="F11" s="59">
        <v>165734</v>
      </c>
      <c r="G11" s="59">
        <v>9268</v>
      </c>
      <c r="H11" s="59">
        <v>6088</v>
      </c>
      <c r="I11" s="59">
        <v>181090</v>
      </c>
      <c r="J11" s="60">
        <v>523713</v>
      </c>
      <c r="K11" s="60">
        <v>93769</v>
      </c>
      <c r="L11" s="60">
        <v>158487</v>
      </c>
      <c r="M11" s="60">
        <v>775969</v>
      </c>
      <c r="N11" s="61">
        <v>54038</v>
      </c>
      <c r="O11" s="61">
        <v>4160</v>
      </c>
      <c r="P11" s="61">
        <v>1335</v>
      </c>
      <c r="Q11" s="61">
        <v>59533</v>
      </c>
      <c r="R11" s="62">
        <v>40405</v>
      </c>
      <c r="S11" s="62">
        <v>24343</v>
      </c>
      <c r="T11" s="62">
        <v>24314</v>
      </c>
      <c r="U11" s="62">
        <v>89062</v>
      </c>
      <c r="V11" s="40">
        <v>475793</v>
      </c>
      <c r="W11" s="40">
        <v>74276</v>
      </c>
      <c r="X11" s="40">
        <v>321898</v>
      </c>
      <c r="Y11" s="40">
        <v>871967</v>
      </c>
      <c r="Z11" s="35">
        <v>177829</v>
      </c>
      <c r="AA11" s="35">
        <v>11744</v>
      </c>
      <c r="AB11" s="35">
        <v>51471</v>
      </c>
      <c r="AC11" s="35">
        <v>241044</v>
      </c>
      <c r="AD11" s="36">
        <v>122994</v>
      </c>
      <c r="AE11" s="36">
        <v>24183</v>
      </c>
      <c r="AF11" s="36">
        <v>141519</v>
      </c>
      <c r="AG11" s="36">
        <v>288696</v>
      </c>
      <c r="AH11" s="37">
        <v>38075</v>
      </c>
      <c r="AI11" s="37">
        <v>3919</v>
      </c>
      <c r="AJ11" s="37">
        <v>22580</v>
      </c>
      <c r="AK11" s="37">
        <v>64574</v>
      </c>
    </row>
    <row r="12" spans="1:37" s="38" customFormat="1" x14ac:dyDescent="0.2">
      <c r="A12" s="34" t="s">
        <v>7</v>
      </c>
      <c r="B12" s="44">
        <v>13180</v>
      </c>
      <c r="C12" s="44">
        <v>2120</v>
      </c>
      <c r="D12" s="45">
        <v>2363</v>
      </c>
      <c r="E12" s="46">
        <v>17663</v>
      </c>
      <c r="F12" s="59">
        <v>2479</v>
      </c>
      <c r="G12" s="59">
        <v>167</v>
      </c>
      <c r="H12" s="59">
        <v>526</v>
      </c>
      <c r="I12" s="59">
        <v>3172</v>
      </c>
      <c r="J12" s="60">
        <v>3327</v>
      </c>
      <c r="K12" s="60">
        <v>1151</v>
      </c>
      <c r="L12" s="60">
        <v>691</v>
      </c>
      <c r="M12" s="60">
        <v>5169</v>
      </c>
      <c r="N12" s="61">
        <v>871</v>
      </c>
      <c r="O12" s="61">
        <v>106</v>
      </c>
      <c r="P12" s="61">
        <v>37</v>
      </c>
      <c r="Q12" s="61">
        <v>1014</v>
      </c>
      <c r="R12" s="62">
        <v>495</v>
      </c>
      <c r="S12" s="62">
        <v>100</v>
      </c>
      <c r="T12" s="62">
        <v>2</v>
      </c>
      <c r="U12" s="62">
        <v>597</v>
      </c>
      <c r="V12" s="40">
        <v>3551</v>
      </c>
      <c r="W12" s="40">
        <v>342</v>
      </c>
      <c r="X12" s="40">
        <v>541</v>
      </c>
      <c r="Y12" s="40">
        <v>4434</v>
      </c>
      <c r="Z12" s="35">
        <v>1863</v>
      </c>
      <c r="AA12" s="35">
        <v>180</v>
      </c>
      <c r="AB12" s="35">
        <v>157</v>
      </c>
      <c r="AC12" s="35">
        <v>2200</v>
      </c>
      <c r="AD12" s="36">
        <v>0</v>
      </c>
      <c r="AE12" s="36">
        <v>0</v>
      </c>
      <c r="AF12" s="36">
        <v>0</v>
      </c>
      <c r="AG12" s="36">
        <v>0</v>
      </c>
      <c r="AH12" s="37">
        <v>594</v>
      </c>
      <c r="AI12" s="37">
        <v>74</v>
      </c>
      <c r="AJ12" s="37">
        <v>409</v>
      </c>
      <c r="AK12" s="37">
        <v>1077</v>
      </c>
    </row>
    <row r="13" spans="1:37" s="38" customFormat="1" x14ac:dyDescent="0.2">
      <c r="A13" s="34" t="s">
        <v>8</v>
      </c>
      <c r="B13" s="44">
        <v>14207</v>
      </c>
      <c r="C13" s="44">
        <v>294</v>
      </c>
      <c r="D13" s="45">
        <v>243</v>
      </c>
      <c r="E13" s="46">
        <v>14744</v>
      </c>
      <c r="F13" s="59">
        <v>1402</v>
      </c>
      <c r="G13" s="59">
        <v>78</v>
      </c>
      <c r="H13" s="59">
        <v>12</v>
      </c>
      <c r="I13" s="59">
        <v>1492</v>
      </c>
      <c r="J13" s="60">
        <v>4833</v>
      </c>
      <c r="K13" s="60">
        <v>95</v>
      </c>
      <c r="L13" s="60">
        <v>1</v>
      </c>
      <c r="M13" s="60">
        <v>4929</v>
      </c>
      <c r="N13" s="61">
        <v>0</v>
      </c>
      <c r="O13" s="61">
        <v>0</v>
      </c>
      <c r="P13" s="61">
        <v>0</v>
      </c>
      <c r="Q13" s="61">
        <v>0</v>
      </c>
      <c r="R13" s="62">
        <v>345</v>
      </c>
      <c r="S13" s="62">
        <v>0</v>
      </c>
      <c r="T13" s="62">
        <v>0</v>
      </c>
      <c r="U13" s="62">
        <v>345</v>
      </c>
      <c r="V13" s="40">
        <v>1205</v>
      </c>
      <c r="W13" s="40">
        <v>0</v>
      </c>
      <c r="X13" s="40">
        <v>0</v>
      </c>
      <c r="Y13" s="40">
        <v>1205</v>
      </c>
      <c r="Z13" s="35">
        <v>203</v>
      </c>
      <c r="AA13" s="35">
        <v>11</v>
      </c>
      <c r="AB13" s="35">
        <v>32</v>
      </c>
      <c r="AC13" s="35">
        <v>246</v>
      </c>
      <c r="AD13" s="36">
        <v>6144</v>
      </c>
      <c r="AE13" s="36">
        <v>95</v>
      </c>
      <c r="AF13" s="36">
        <v>191</v>
      </c>
      <c r="AG13" s="36">
        <v>6430</v>
      </c>
      <c r="AH13" s="37">
        <v>75</v>
      </c>
      <c r="AI13" s="37">
        <v>15</v>
      </c>
      <c r="AJ13" s="37">
        <v>7</v>
      </c>
      <c r="AK13" s="37">
        <v>97</v>
      </c>
    </row>
    <row r="14" spans="1:37" s="38" customFormat="1" x14ac:dyDescent="0.2">
      <c r="A14" s="34" t="s">
        <v>9</v>
      </c>
      <c r="B14" s="44">
        <v>1173</v>
      </c>
      <c r="C14" s="44">
        <v>97</v>
      </c>
      <c r="D14" s="45">
        <v>176</v>
      </c>
      <c r="E14" s="46">
        <v>1446</v>
      </c>
      <c r="F14" s="59">
        <v>77</v>
      </c>
      <c r="G14" s="59">
        <v>0</v>
      </c>
      <c r="H14" s="59">
        <v>0</v>
      </c>
      <c r="I14" s="59">
        <v>77</v>
      </c>
      <c r="J14" s="60">
        <v>147</v>
      </c>
      <c r="K14" s="60">
        <v>2</v>
      </c>
      <c r="L14" s="60">
        <v>43</v>
      </c>
      <c r="M14" s="60">
        <v>192</v>
      </c>
      <c r="N14" s="61">
        <v>0</v>
      </c>
      <c r="O14" s="61">
        <v>0</v>
      </c>
      <c r="P14" s="61">
        <v>0</v>
      </c>
      <c r="Q14" s="61">
        <v>0</v>
      </c>
      <c r="R14" s="62">
        <v>7</v>
      </c>
      <c r="S14" s="62">
        <v>0</v>
      </c>
      <c r="T14" s="62">
        <v>0</v>
      </c>
      <c r="U14" s="62">
        <v>7</v>
      </c>
      <c r="V14" s="40">
        <v>265</v>
      </c>
      <c r="W14" s="40">
        <v>0</v>
      </c>
      <c r="X14" s="40">
        <v>86</v>
      </c>
      <c r="Y14" s="40">
        <v>351</v>
      </c>
      <c r="Z14" s="35">
        <v>6</v>
      </c>
      <c r="AA14" s="35">
        <v>0</v>
      </c>
      <c r="AB14" s="35">
        <v>0</v>
      </c>
      <c r="AC14" s="35">
        <v>6</v>
      </c>
      <c r="AD14" s="36">
        <v>545</v>
      </c>
      <c r="AE14" s="36">
        <v>6</v>
      </c>
      <c r="AF14" s="36">
        <v>47</v>
      </c>
      <c r="AG14" s="36">
        <v>598</v>
      </c>
      <c r="AH14" s="37">
        <v>126</v>
      </c>
      <c r="AI14" s="37">
        <v>89</v>
      </c>
      <c r="AJ14" s="37">
        <v>0</v>
      </c>
      <c r="AK14" s="37">
        <v>215</v>
      </c>
    </row>
    <row r="15" spans="1:37" s="38" customFormat="1" x14ac:dyDescent="0.2">
      <c r="A15" s="34" t="s">
        <v>10</v>
      </c>
      <c r="B15" s="44">
        <v>3030</v>
      </c>
      <c r="C15" s="44">
        <v>557</v>
      </c>
      <c r="D15" s="45">
        <v>1279</v>
      </c>
      <c r="E15" s="46">
        <v>4866</v>
      </c>
      <c r="F15" s="59">
        <v>30</v>
      </c>
      <c r="G15" s="59">
        <v>6</v>
      </c>
      <c r="H15" s="59">
        <v>48</v>
      </c>
      <c r="I15" s="59">
        <v>84</v>
      </c>
      <c r="J15" s="60">
        <v>837</v>
      </c>
      <c r="K15" s="60">
        <v>61</v>
      </c>
      <c r="L15" s="60">
        <v>532</v>
      </c>
      <c r="M15" s="60">
        <v>1430</v>
      </c>
      <c r="N15" s="61">
        <v>1</v>
      </c>
      <c r="O15" s="61">
        <v>0</v>
      </c>
      <c r="P15" s="61">
        <v>8</v>
      </c>
      <c r="Q15" s="61">
        <v>9</v>
      </c>
      <c r="R15" s="62">
        <v>223</v>
      </c>
      <c r="S15" s="62">
        <v>22</v>
      </c>
      <c r="T15" s="62">
        <v>0</v>
      </c>
      <c r="U15" s="62">
        <v>245</v>
      </c>
      <c r="V15" s="40">
        <v>733</v>
      </c>
      <c r="W15" s="40">
        <v>19</v>
      </c>
      <c r="X15" s="40">
        <v>499</v>
      </c>
      <c r="Y15" s="40">
        <v>1251</v>
      </c>
      <c r="Z15" s="35">
        <v>993</v>
      </c>
      <c r="AA15" s="35">
        <v>212</v>
      </c>
      <c r="AB15" s="35">
        <v>162</v>
      </c>
      <c r="AC15" s="35">
        <v>1367</v>
      </c>
      <c r="AD15" s="36">
        <v>0</v>
      </c>
      <c r="AE15" s="36">
        <v>0</v>
      </c>
      <c r="AF15" s="36">
        <v>0</v>
      </c>
      <c r="AG15" s="36">
        <v>0</v>
      </c>
      <c r="AH15" s="37">
        <v>213</v>
      </c>
      <c r="AI15" s="37">
        <v>237</v>
      </c>
      <c r="AJ15" s="37">
        <v>30</v>
      </c>
      <c r="AK15" s="37">
        <v>480</v>
      </c>
    </row>
    <row r="16" spans="1:37" s="38" customFormat="1" x14ac:dyDescent="0.2">
      <c r="A16" s="34" t="s">
        <v>11</v>
      </c>
      <c r="B16" s="44">
        <v>3259</v>
      </c>
      <c r="C16" s="44">
        <v>71</v>
      </c>
      <c r="D16" s="45">
        <v>362</v>
      </c>
      <c r="E16" s="46">
        <v>3692</v>
      </c>
      <c r="F16" s="59">
        <v>100</v>
      </c>
      <c r="G16" s="59">
        <v>23</v>
      </c>
      <c r="H16" s="59">
        <v>129</v>
      </c>
      <c r="I16" s="59">
        <v>252</v>
      </c>
      <c r="J16" s="60">
        <v>362</v>
      </c>
      <c r="K16" s="60">
        <v>12</v>
      </c>
      <c r="L16" s="60">
        <v>84</v>
      </c>
      <c r="M16" s="60">
        <v>458</v>
      </c>
      <c r="N16" s="61">
        <v>63</v>
      </c>
      <c r="O16" s="61">
        <v>0</v>
      </c>
      <c r="P16" s="61">
        <v>0</v>
      </c>
      <c r="Q16" s="61">
        <v>63</v>
      </c>
      <c r="R16" s="62">
        <v>657</v>
      </c>
      <c r="S16" s="62">
        <v>0</v>
      </c>
      <c r="T16" s="62">
        <v>0</v>
      </c>
      <c r="U16" s="62">
        <v>657</v>
      </c>
      <c r="V16" s="40">
        <v>1778</v>
      </c>
      <c r="W16" s="40">
        <v>30</v>
      </c>
      <c r="X16" s="40">
        <v>5</v>
      </c>
      <c r="Y16" s="40">
        <v>1813</v>
      </c>
      <c r="Z16" s="35">
        <v>294</v>
      </c>
      <c r="AA16" s="35">
        <v>4</v>
      </c>
      <c r="AB16" s="35">
        <v>1</v>
      </c>
      <c r="AC16" s="35">
        <v>299</v>
      </c>
      <c r="AD16" s="36">
        <v>0</v>
      </c>
      <c r="AE16" s="36">
        <v>0</v>
      </c>
      <c r="AF16" s="36">
        <v>0</v>
      </c>
      <c r="AG16" s="36">
        <v>0</v>
      </c>
      <c r="AH16" s="37">
        <v>5</v>
      </c>
      <c r="AI16" s="37">
        <v>2</v>
      </c>
      <c r="AJ16" s="37">
        <v>143</v>
      </c>
      <c r="AK16" s="37">
        <v>150</v>
      </c>
    </row>
    <row r="17" spans="1:37" s="38" customFormat="1" x14ac:dyDescent="0.2">
      <c r="A17" s="34" t="s">
        <v>12</v>
      </c>
      <c r="B17" s="44">
        <v>21046</v>
      </c>
      <c r="C17" s="44">
        <v>6077</v>
      </c>
      <c r="D17" s="45">
        <v>11253</v>
      </c>
      <c r="E17" s="46">
        <v>38376</v>
      </c>
      <c r="F17" s="59">
        <v>5775</v>
      </c>
      <c r="G17" s="59">
        <v>177</v>
      </c>
      <c r="H17" s="59">
        <v>110</v>
      </c>
      <c r="I17" s="59">
        <v>6062</v>
      </c>
      <c r="J17" s="60">
        <v>6607</v>
      </c>
      <c r="K17" s="60">
        <v>4806</v>
      </c>
      <c r="L17" s="60">
        <v>1889</v>
      </c>
      <c r="M17" s="60">
        <v>13302</v>
      </c>
      <c r="N17" s="61">
        <v>15</v>
      </c>
      <c r="O17" s="61">
        <v>9</v>
      </c>
      <c r="P17" s="61">
        <v>64</v>
      </c>
      <c r="Q17" s="61">
        <v>88</v>
      </c>
      <c r="R17" s="62">
        <v>712</v>
      </c>
      <c r="S17" s="62">
        <v>74</v>
      </c>
      <c r="T17" s="62">
        <v>0</v>
      </c>
      <c r="U17" s="62">
        <v>786</v>
      </c>
      <c r="V17" s="40">
        <v>3323</v>
      </c>
      <c r="W17" s="40">
        <v>86</v>
      </c>
      <c r="X17" s="40">
        <v>1855</v>
      </c>
      <c r="Y17" s="40">
        <v>5264</v>
      </c>
      <c r="Z17" s="35">
        <v>1387</v>
      </c>
      <c r="AA17" s="35">
        <v>177</v>
      </c>
      <c r="AB17" s="35">
        <v>291</v>
      </c>
      <c r="AC17" s="35">
        <v>1855</v>
      </c>
      <c r="AD17" s="36">
        <v>2989</v>
      </c>
      <c r="AE17" s="36">
        <v>738</v>
      </c>
      <c r="AF17" s="36">
        <v>6946</v>
      </c>
      <c r="AG17" s="36">
        <v>10673</v>
      </c>
      <c r="AH17" s="37">
        <v>238</v>
      </c>
      <c r="AI17" s="37">
        <v>10</v>
      </c>
      <c r="AJ17" s="37">
        <v>98</v>
      </c>
      <c r="AK17" s="37">
        <v>346</v>
      </c>
    </row>
    <row r="18" spans="1:37" s="38" customFormat="1" x14ac:dyDescent="0.2">
      <c r="A18" s="34" t="s">
        <v>13</v>
      </c>
      <c r="B18" s="44">
        <v>30708</v>
      </c>
      <c r="C18" s="44">
        <v>8202</v>
      </c>
      <c r="D18" s="45">
        <v>12244</v>
      </c>
      <c r="E18" s="46">
        <v>51154</v>
      </c>
      <c r="F18" s="59">
        <v>1607</v>
      </c>
      <c r="G18" s="59">
        <v>171</v>
      </c>
      <c r="H18" s="59">
        <v>238</v>
      </c>
      <c r="I18" s="59">
        <v>2016</v>
      </c>
      <c r="J18" s="60">
        <v>9687</v>
      </c>
      <c r="K18" s="60">
        <v>4344</v>
      </c>
      <c r="L18" s="60">
        <v>1772</v>
      </c>
      <c r="M18" s="60">
        <v>15803</v>
      </c>
      <c r="N18" s="61">
        <v>309</v>
      </c>
      <c r="O18" s="61">
        <v>37</v>
      </c>
      <c r="P18" s="61">
        <v>16</v>
      </c>
      <c r="Q18" s="61">
        <v>362</v>
      </c>
      <c r="R18" s="62">
        <v>1011</v>
      </c>
      <c r="S18" s="62">
        <v>544</v>
      </c>
      <c r="T18" s="62">
        <v>132</v>
      </c>
      <c r="U18" s="62">
        <v>1687</v>
      </c>
      <c r="V18" s="40">
        <v>6933</v>
      </c>
      <c r="W18" s="40">
        <v>688</v>
      </c>
      <c r="X18" s="40">
        <v>1373</v>
      </c>
      <c r="Y18" s="40">
        <v>8994</v>
      </c>
      <c r="Z18" s="35">
        <v>5241</v>
      </c>
      <c r="AA18" s="35">
        <v>1079</v>
      </c>
      <c r="AB18" s="35">
        <v>219</v>
      </c>
      <c r="AC18" s="35">
        <v>6539</v>
      </c>
      <c r="AD18" s="36">
        <v>4769</v>
      </c>
      <c r="AE18" s="36">
        <v>1175</v>
      </c>
      <c r="AF18" s="36">
        <v>7626</v>
      </c>
      <c r="AG18" s="36">
        <v>13570</v>
      </c>
      <c r="AH18" s="37">
        <v>1151</v>
      </c>
      <c r="AI18" s="37">
        <v>164</v>
      </c>
      <c r="AJ18" s="37">
        <v>868</v>
      </c>
      <c r="AK18" s="37">
        <v>2183</v>
      </c>
    </row>
    <row r="19" spans="1:37" s="100" customFormat="1" x14ac:dyDescent="0.2">
      <c r="A19" s="39" t="s">
        <v>14</v>
      </c>
      <c r="B19" s="84">
        <v>1685184</v>
      </c>
      <c r="C19" s="84">
        <v>263080</v>
      </c>
      <c r="D19" s="85">
        <v>755612</v>
      </c>
      <c r="E19" s="86">
        <v>2703876</v>
      </c>
      <c r="F19" s="87">
        <v>177204</v>
      </c>
      <c r="G19" s="87">
        <v>9890</v>
      </c>
      <c r="H19" s="87">
        <v>7151</v>
      </c>
      <c r="I19" s="87">
        <v>194245</v>
      </c>
      <c r="J19" s="88">
        <v>549513</v>
      </c>
      <c r="K19" s="88">
        <v>104240</v>
      </c>
      <c r="L19" s="88">
        <v>163499</v>
      </c>
      <c r="M19" s="88">
        <v>817252</v>
      </c>
      <c r="N19" s="89">
        <v>55297</v>
      </c>
      <c r="O19" s="89">
        <v>4312</v>
      </c>
      <c r="P19" s="89">
        <v>1460</v>
      </c>
      <c r="Q19" s="89">
        <v>61069</v>
      </c>
      <c r="R19" s="90">
        <v>43855</v>
      </c>
      <c r="S19" s="90">
        <v>25083</v>
      </c>
      <c r="T19" s="90">
        <v>24448</v>
      </c>
      <c r="U19" s="90">
        <v>93386</v>
      </c>
      <c r="V19" s="96">
        <v>493581</v>
      </c>
      <c r="W19" s="96">
        <v>75441</v>
      </c>
      <c r="X19" s="96">
        <v>326257</v>
      </c>
      <c r="Y19" s="96">
        <v>895279</v>
      </c>
      <c r="Z19" s="97">
        <v>187816</v>
      </c>
      <c r="AA19" s="97">
        <v>13407</v>
      </c>
      <c r="AB19" s="97">
        <v>52333</v>
      </c>
      <c r="AC19" s="97">
        <v>253556</v>
      </c>
      <c r="AD19" s="98">
        <v>137441</v>
      </c>
      <c r="AE19" s="98">
        <v>26197</v>
      </c>
      <c r="AF19" s="98">
        <v>156329</v>
      </c>
      <c r="AG19" s="98">
        <v>319967</v>
      </c>
      <c r="AH19" s="99">
        <v>40477</v>
      </c>
      <c r="AI19" s="99">
        <v>4510</v>
      </c>
      <c r="AJ19" s="99">
        <v>24135</v>
      </c>
      <c r="AK19" s="99">
        <v>69122</v>
      </c>
    </row>
    <row r="20" spans="1:37" s="38" customFormat="1" x14ac:dyDescent="0.2">
      <c r="A20" s="39"/>
      <c r="B20" s="44"/>
      <c r="C20" s="44"/>
      <c r="D20" s="45"/>
      <c r="E20" s="46"/>
      <c r="F20" s="59"/>
      <c r="G20" s="59"/>
      <c r="H20" s="59"/>
      <c r="I20" s="59"/>
      <c r="J20" s="60"/>
      <c r="K20" s="60"/>
      <c r="L20" s="60"/>
      <c r="M20" s="60"/>
      <c r="N20" s="61"/>
      <c r="O20" s="61"/>
      <c r="P20" s="61"/>
      <c r="Q20" s="61"/>
      <c r="R20" s="62"/>
      <c r="S20" s="62"/>
      <c r="T20" s="62"/>
      <c r="U20" s="62"/>
      <c r="V20" s="40"/>
      <c r="W20" s="40"/>
      <c r="X20" s="40"/>
      <c r="Y20" s="40"/>
      <c r="Z20" s="35"/>
      <c r="AA20" s="35"/>
      <c r="AB20" s="35"/>
      <c r="AC20" s="35"/>
      <c r="AD20" s="36"/>
      <c r="AE20" s="36"/>
      <c r="AF20" s="36"/>
      <c r="AG20" s="36"/>
      <c r="AH20" s="37"/>
      <c r="AI20" s="37"/>
      <c r="AJ20" s="37"/>
      <c r="AK20" s="37"/>
    </row>
    <row r="21" spans="1:37" s="38" customFormat="1" x14ac:dyDescent="0.2">
      <c r="A21" s="39" t="s">
        <v>15</v>
      </c>
      <c r="B21" s="44"/>
      <c r="C21" s="44"/>
      <c r="D21" s="44"/>
      <c r="E21" s="45"/>
      <c r="F21" s="59"/>
      <c r="G21" s="59"/>
      <c r="H21" s="59"/>
      <c r="I21" s="59"/>
      <c r="J21" s="60"/>
      <c r="K21" s="60"/>
      <c r="L21" s="60"/>
      <c r="M21" s="60"/>
      <c r="N21" s="61"/>
      <c r="O21" s="61"/>
      <c r="P21" s="61"/>
      <c r="Q21" s="61"/>
      <c r="R21" s="62"/>
      <c r="S21" s="62"/>
      <c r="T21" s="62"/>
      <c r="U21" s="62"/>
      <c r="V21" s="40"/>
      <c r="W21" s="40"/>
      <c r="X21" s="40"/>
      <c r="Y21" s="40"/>
      <c r="Z21" s="35"/>
      <c r="AA21" s="35"/>
      <c r="AB21" s="35"/>
      <c r="AC21" s="35"/>
      <c r="AD21" s="36"/>
      <c r="AE21" s="36"/>
      <c r="AF21" s="36"/>
      <c r="AG21" s="36"/>
      <c r="AH21" s="37"/>
      <c r="AI21" s="37"/>
      <c r="AJ21" s="37"/>
      <c r="AK21" s="37"/>
    </row>
    <row r="22" spans="1:37" s="38" customFormat="1" x14ac:dyDescent="0.2">
      <c r="A22" s="34" t="s">
        <v>16</v>
      </c>
      <c r="B22" s="44">
        <v>168089</v>
      </c>
      <c r="C22" s="44">
        <v>28104</v>
      </c>
      <c r="D22" s="45">
        <v>26481</v>
      </c>
      <c r="E22" s="46">
        <v>222674</v>
      </c>
      <c r="F22" s="59">
        <v>18185</v>
      </c>
      <c r="G22" s="59">
        <v>736</v>
      </c>
      <c r="H22" s="59">
        <v>1093</v>
      </c>
      <c r="I22" s="59">
        <v>20014</v>
      </c>
      <c r="J22" s="60">
        <v>101103</v>
      </c>
      <c r="K22" s="60">
        <v>24701</v>
      </c>
      <c r="L22" s="60">
        <v>21954</v>
      </c>
      <c r="M22" s="60">
        <v>147758</v>
      </c>
      <c r="N22" s="61">
        <v>24520</v>
      </c>
      <c r="O22" s="61">
        <v>0</v>
      </c>
      <c r="P22" s="61">
        <v>81</v>
      </c>
      <c r="Q22" s="61">
        <v>24601</v>
      </c>
      <c r="R22" s="62">
        <v>3975</v>
      </c>
      <c r="S22" s="62">
        <v>0</v>
      </c>
      <c r="T22" s="62">
        <v>255</v>
      </c>
      <c r="U22" s="62">
        <v>4230</v>
      </c>
      <c r="V22" s="40">
        <v>13165</v>
      </c>
      <c r="W22" s="40">
        <v>2568</v>
      </c>
      <c r="X22" s="40">
        <v>2637</v>
      </c>
      <c r="Y22" s="40">
        <v>18370</v>
      </c>
      <c r="Z22" s="35">
        <v>3377</v>
      </c>
      <c r="AA22" s="35">
        <v>19</v>
      </c>
      <c r="AB22" s="35">
        <v>8</v>
      </c>
      <c r="AC22" s="35">
        <v>3404</v>
      </c>
      <c r="AD22" s="36">
        <v>2971</v>
      </c>
      <c r="AE22" s="36">
        <v>54</v>
      </c>
      <c r="AF22" s="36">
        <v>256</v>
      </c>
      <c r="AG22" s="36">
        <v>3281</v>
      </c>
      <c r="AH22" s="37">
        <v>793</v>
      </c>
      <c r="AI22" s="37">
        <v>26</v>
      </c>
      <c r="AJ22" s="37">
        <v>197</v>
      </c>
      <c r="AK22" s="37">
        <v>1016</v>
      </c>
    </row>
    <row r="23" spans="1:37" s="38" customFormat="1" x14ac:dyDescent="0.2">
      <c r="A23" s="34" t="s">
        <v>17</v>
      </c>
      <c r="B23" s="44">
        <v>84423</v>
      </c>
      <c r="C23" s="44">
        <v>12197</v>
      </c>
      <c r="D23" s="45">
        <v>15477</v>
      </c>
      <c r="E23" s="46">
        <v>112097</v>
      </c>
      <c r="F23" s="59">
        <v>34815</v>
      </c>
      <c r="G23" s="59">
        <v>180</v>
      </c>
      <c r="H23" s="59">
        <v>167</v>
      </c>
      <c r="I23" s="59">
        <v>35162</v>
      </c>
      <c r="J23" s="60">
        <v>34816</v>
      </c>
      <c r="K23" s="60">
        <v>11876</v>
      </c>
      <c r="L23" s="60">
        <v>9061</v>
      </c>
      <c r="M23" s="60">
        <v>55753</v>
      </c>
      <c r="N23" s="61">
        <v>2</v>
      </c>
      <c r="O23" s="61">
        <v>0</v>
      </c>
      <c r="P23" s="61">
        <v>0</v>
      </c>
      <c r="Q23" s="61">
        <v>2</v>
      </c>
      <c r="R23" s="62">
        <v>8612</v>
      </c>
      <c r="S23" s="62">
        <v>103</v>
      </c>
      <c r="T23" s="62">
        <v>441</v>
      </c>
      <c r="U23" s="62">
        <v>9156</v>
      </c>
      <c r="V23" s="40">
        <v>1376</v>
      </c>
      <c r="W23" s="40">
        <v>32</v>
      </c>
      <c r="X23" s="40">
        <v>5757</v>
      </c>
      <c r="Y23" s="40">
        <v>7165</v>
      </c>
      <c r="Z23" s="35">
        <v>1018</v>
      </c>
      <c r="AA23" s="35">
        <v>0</v>
      </c>
      <c r="AB23" s="35">
        <v>33</v>
      </c>
      <c r="AC23" s="35">
        <v>1051</v>
      </c>
      <c r="AD23" s="36">
        <v>3739</v>
      </c>
      <c r="AE23" s="36">
        <v>0</v>
      </c>
      <c r="AF23" s="36">
        <v>18</v>
      </c>
      <c r="AG23" s="36">
        <v>3757</v>
      </c>
      <c r="AH23" s="37">
        <v>45</v>
      </c>
      <c r="AI23" s="37">
        <v>6</v>
      </c>
      <c r="AJ23" s="37">
        <v>0</v>
      </c>
      <c r="AK23" s="37">
        <v>51</v>
      </c>
    </row>
    <row r="24" spans="1:37" s="38" customFormat="1" x14ac:dyDescent="0.2">
      <c r="A24" s="34" t="s">
        <v>18</v>
      </c>
      <c r="B24" s="44">
        <v>388902</v>
      </c>
      <c r="C24" s="44">
        <v>67226</v>
      </c>
      <c r="D24" s="45">
        <v>143735</v>
      </c>
      <c r="E24" s="46">
        <v>599863</v>
      </c>
      <c r="F24" s="59">
        <v>25699</v>
      </c>
      <c r="G24" s="59">
        <v>915</v>
      </c>
      <c r="H24" s="59">
        <v>367</v>
      </c>
      <c r="I24" s="59">
        <v>26981</v>
      </c>
      <c r="J24" s="60">
        <v>147758</v>
      </c>
      <c r="K24" s="60">
        <v>26271</v>
      </c>
      <c r="L24" s="60">
        <v>38027</v>
      </c>
      <c r="M24" s="60">
        <v>212056</v>
      </c>
      <c r="N24" s="61">
        <v>196</v>
      </c>
      <c r="O24" s="61">
        <v>0</v>
      </c>
      <c r="P24" s="61">
        <v>169</v>
      </c>
      <c r="Q24" s="61">
        <v>365</v>
      </c>
      <c r="R24" s="62">
        <v>2887</v>
      </c>
      <c r="S24" s="62">
        <v>2031</v>
      </c>
      <c r="T24" s="62">
        <v>0</v>
      </c>
      <c r="U24" s="62">
        <v>4918</v>
      </c>
      <c r="V24" s="40">
        <v>197187</v>
      </c>
      <c r="W24" s="40">
        <v>35964</v>
      </c>
      <c r="X24" s="40">
        <v>96173</v>
      </c>
      <c r="Y24" s="40">
        <v>329324</v>
      </c>
      <c r="Z24" s="35">
        <v>7671</v>
      </c>
      <c r="AA24" s="35">
        <v>288</v>
      </c>
      <c r="AB24" s="35">
        <v>809</v>
      </c>
      <c r="AC24" s="35">
        <v>8768</v>
      </c>
      <c r="AD24" s="36">
        <v>6870</v>
      </c>
      <c r="AE24" s="36">
        <v>1744</v>
      </c>
      <c r="AF24" s="36">
        <v>7920</v>
      </c>
      <c r="AG24" s="36">
        <v>16534</v>
      </c>
      <c r="AH24" s="37">
        <v>634</v>
      </c>
      <c r="AI24" s="37">
        <v>13</v>
      </c>
      <c r="AJ24" s="37">
        <v>270</v>
      </c>
      <c r="AK24" s="37">
        <v>917</v>
      </c>
    </row>
    <row r="25" spans="1:37" s="100" customFormat="1" x14ac:dyDescent="0.2">
      <c r="A25" s="39" t="s">
        <v>19</v>
      </c>
      <c r="B25" s="84">
        <v>641414</v>
      </c>
      <c r="C25" s="84">
        <v>107527</v>
      </c>
      <c r="D25" s="85">
        <v>185693</v>
      </c>
      <c r="E25" s="86">
        <v>934634</v>
      </c>
      <c r="F25" s="87">
        <v>78699</v>
      </c>
      <c r="G25" s="87">
        <v>1831</v>
      </c>
      <c r="H25" s="87">
        <v>1627</v>
      </c>
      <c r="I25" s="87">
        <v>82157</v>
      </c>
      <c r="J25" s="88">
        <v>283677</v>
      </c>
      <c r="K25" s="88">
        <v>62848</v>
      </c>
      <c r="L25" s="88">
        <v>69042</v>
      </c>
      <c r="M25" s="88">
        <v>415567</v>
      </c>
      <c r="N25" s="89">
        <v>24718</v>
      </c>
      <c r="O25" s="89">
        <v>0</v>
      </c>
      <c r="P25" s="89">
        <v>250</v>
      </c>
      <c r="Q25" s="89">
        <v>24968</v>
      </c>
      <c r="R25" s="90">
        <v>15474</v>
      </c>
      <c r="S25" s="90">
        <v>2134</v>
      </c>
      <c r="T25" s="90">
        <v>696</v>
      </c>
      <c r="U25" s="90">
        <v>18304</v>
      </c>
      <c r="V25" s="96">
        <v>211728</v>
      </c>
      <c r="W25" s="96">
        <v>38564</v>
      </c>
      <c r="X25" s="96">
        <v>104567</v>
      </c>
      <c r="Y25" s="96">
        <v>354859</v>
      </c>
      <c r="Z25" s="97">
        <v>12066</v>
      </c>
      <c r="AA25" s="97">
        <v>307</v>
      </c>
      <c r="AB25" s="97">
        <v>850</v>
      </c>
      <c r="AC25" s="97">
        <v>13223</v>
      </c>
      <c r="AD25" s="98">
        <v>13580</v>
      </c>
      <c r="AE25" s="98">
        <v>1798</v>
      </c>
      <c r="AF25" s="98">
        <v>8194</v>
      </c>
      <c r="AG25" s="98">
        <v>23572</v>
      </c>
      <c r="AH25" s="99">
        <v>1472</v>
      </c>
      <c r="AI25" s="99">
        <v>45</v>
      </c>
      <c r="AJ25" s="99">
        <v>467</v>
      </c>
      <c r="AK25" s="99">
        <v>1984</v>
      </c>
    </row>
    <row r="26" spans="1:37" s="38" customFormat="1" x14ac:dyDescent="0.2">
      <c r="A26" s="34" t="s">
        <v>4</v>
      </c>
      <c r="B26" s="44">
        <v>163593</v>
      </c>
      <c r="C26" s="44">
        <v>20965</v>
      </c>
      <c r="D26" s="45">
        <v>27058</v>
      </c>
      <c r="E26" s="46">
        <v>211616</v>
      </c>
      <c r="F26" s="59">
        <v>18571</v>
      </c>
      <c r="G26" s="59">
        <v>686</v>
      </c>
      <c r="H26" s="59">
        <v>1077</v>
      </c>
      <c r="I26" s="59">
        <v>20334</v>
      </c>
      <c r="J26" s="60">
        <v>94474</v>
      </c>
      <c r="K26" s="60">
        <v>17800</v>
      </c>
      <c r="L26" s="60">
        <v>21810</v>
      </c>
      <c r="M26" s="60">
        <v>134084</v>
      </c>
      <c r="N26" s="61">
        <v>25493</v>
      </c>
      <c r="O26" s="61">
        <v>0</v>
      </c>
      <c r="P26" s="61">
        <v>81</v>
      </c>
      <c r="Q26" s="61">
        <v>25574</v>
      </c>
      <c r="R26" s="62">
        <v>4183</v>
      </c>
      <c r="S26" s="62">
        <v>0</v>
      </c>
      <c r="T26" s="62">
        <v>255</v>
      </c>
      <c r="U26" s="62">
        <v>4438</v>
      </c>
      <c r="V26" s="40">
        <v>13592</v>
      </c>
      <c r="W26" s="40">
        <v>2370</v>
      </c>
      <c r="X26" s="40">
        <v>3419</v>
      </c>
      <c r="Y26" s="40">
        <v>19381</v>
      </c>
      <c r="Z26" s="35">
        <v>3275</v>
      </c>
      <c r="AA26" s="35">
        <v>19</v>
      </c>
      <c r="AB26" s="35">
        <v>5</v>
      </c>
      <c r="AC26" s="35">
        <v>3299</v>
      </c>
      <c r="AD26" s="36">
        <v>3124</v>
      </c>
      <c r="AE26" s="36">
        <v>60</v>
      </c>
      <c r="AF26" s="36">
        <v>212</v>
      </c>
      <c r="AG26" s="36">
        <v>3396</v>
      </c>
      <c r="AH26" s="37">
        <v>881</v>
      </c>
      <c r="AI26" s="37">
        <v>30</v>
      </c>
      <c r="AJ26" s="37">
        <v>199</v>
      </c>
      <c r="AK26" s="37">
        <v>1110</v>
      </c>
    </row>
    <row r="27" spans="1:37" s="38" customFormat="1" x14ac:dyDescent="0.2">
      <c r="A27" s="34" t="s">
        <v>20</v>
      </c>
      <c r="B27" s="44">
        <v>82518</v>
      </c>
      <c r="C27" s="44">
        <v>13379</v>
      </c>
      <c r="D27" s="45">
        <v>15618</v>
      </c>
      <c r="E27" s="46">
        <v>111515</v>
      </c>
      <c r="F27" s="59">
        <v>34184</v>
      </c>
      <c r="G27" s="59">
        <v>180</v>
      </c>
      <c r="H27" s="59">
        <v>100</v>
      </c>
      <c r="I27" s="59">
        <v>34464</v>
      </c>
      <c r="J27" s="60">
        <v>32971</v>
      </c>
      <c r="K27" s="60">
        <v>12911</v>
      </c>
      <c r="L27" s="60">
        <v>9268</v>
      </c>
      <c r="M27" s="60">
        <v>55150</v>
      </c>
      <c r="N27" s="61">
        <v>2</v>
      </c>
      <c r="O27" s="61">
        <v>0</v>
      </c>
      <c r="P27" s="61">
        <v>0</v>
      </c>
      <c r="Q27" s="61">
        <v>2</v>
      </c>
      <c r="R27" s="62">
        <v>8177</v>
      </c>
      <c r="S27" s="62">
        <v>258</v>
      </c>
      <c r="T27" s="62">
        <v>442</v>
      </c>
      <c r="U27" s="62">
        <v>8877</v>
      </c>
      <c r="V27" s="40">
        <v>2209</v>
      </c>
      <c r="W27" s="40">
        <v>26</v>
      </c>
      <c r="X27" s="40">
        <v>5756</v>
      </c>
      <c r="Y27" s="40">
        <v>7991</v>
      </c>
      <c r="Z27" s="35">
        <v>1007</v>
      </c>
      <c r="AA27" s="35">
        <v>0</v>
      </c>
      <c r="AB27" s="35">
        <v>33</v>
      </c>
      <c r="AC27" s="35">
        <v>1040</v>
      </c>
      <c r="AD27" s="36">
        <v>3924</v>
      </c>
      <c r="AE27" s="36">
        <v>0</v>
      </c>
      <c r="AF27" s="36">
        <v>19</v>
      </c>
      <c r="AG27" s="36">
        <v>3943</v>
      </c>
      <c r="AH27" s="37">
        <v>44</v>
      </c>
      <c r="AI27" s="37">
        <v>4</v>
      </c>
      <c r="AJ27" s="37">
        <v>0</v>
      </c>
      <c r="AK27" s="37">
        <v>48</v>
      </c>
    </row>
    <row r="28" spans="1:37" s="38" customFormat="1" x14ac:dyDescent="0.2">
      <c r="A28" s="34" t="s">
        <v>21</v>
      </c>
      <c r="B28" s="44">
        <v>391682</v>
      </c>
      <c r="C28" s="44">
        <v>68477</v>
      </c>
      <c r="D28" s="45">
        <v>141878</v>
      </c>
      <c r="E28" s="46">
        <v>602037</v>
      </c>
      <c r="F28" s="59">
        <v>26046</v>
      </c>
      <c r="G28" s="59">
        <v>925</v>
      </c>
      <c r="H28" s="59">
        <v>336</v>
      </c>
      <c r="I28" s="59">
        <v>27307</v>
      </c>
      <c r="J28" s="60">
        <v>138037</v>
      </c>
      <c r="K28" s="60">
        <v>29182</v>
      </c>
      <c r="L28" s="60">
        <v>35465</v>
      </c>
      <c r="M28" s="60">
        <v>202684</v>
      </c>
      <c r="N28" s="61">
        <v>199</v>
      </c>
      <c r="O28" s="61">
        <v>0</v>
      </c>
      <c r="P28" s="61">
        <v>168</v>
      </c>
      <c r="Q28" s="61">
        <v>367</v>
      </c>
      <c r="R28" s="62">
        <v>3015</v>
      </c>
      <c r="S28" s="62">
        <v>1702</v>
      </c>
      <c r="T28" s="62">
        <v>0</v>
      </c>
      <c r="U28" s="62">
        <v>4717</v>
      </c>
      <c r="V28" s="40">
        <v>209283</v>
      </c>
      <c r="W28" s="40">
        <v>34606</v>
      </c>
      <c r="X28" s="40">
        <v>96969</v>
      </c>
      <c r="Y28" s="40">
        <v>340858</v>
      </c>
      <c r="Z28" s="35">
        <v>7745</v>
      </c>
      <c r="AA28" s="35">
        <v>244</v>
      </c>
      <c r="AB28" s="35">
        <v>821</v>
      </c>
      <c r="AC28" s="35">
        <v>8810</v>
      </c>
      <c r="AD28" s="36">
        <v>6686</v>
      </c>
      <c r="AE28" s="36">
        <v>1805</v>
      </c>
      <c r="AF28" s="36">
        <v>7848</v>
      </c>
      <c r="AG28" s="36">
        <v>16339</v>
      </c>
      <c r="AH28" s="37">
        <v>671</v>
      </c>
      <c r="AI28" s="37">
        <v>13</v>
      </c>
      <c r="AJ28" s="37">
        <v>271</v>
      </c>
      <c r="AK28" s="37">
        <v>955</v>
      </c>
    </row>
    <row r="29" spans="1:37" s="100" customFormat="1" x14ac:dyDescent="0.2">
      <c r="A29" s="39" t="s">
        <v>22</v>
      </c>
      <c r="B29" s="84">
        <v>637793</v>
      </c>
      <c r="C29" s="84">
        <v>102821</v>
      </c>
      <c r="D29" s="85">
        <v>184554</v>
      </c>
      <c r="E29" s="86">
        <v>925168</v>
      </c>
      <c r="F29" s="87">
        <v>78801</v>
      </c>
      <c r="G29" s="87">
        <v>1791</v>
      </c>
      <c r="H29" s="87">
        <v>1513</v>
      </c>
      <c r="I29" s="87">
        <v>82105</v>
      </c>
      <c r="J29" s="88">
        <v>265482</v>
      </c>
      <c r="K29" s="88">
        <v>59893</v>
      </c>
      <c r="L29" s="88">
        <v>66543</v>
      </c>
      <c r="M29" s="88">
        <v>391918</v>
      </c>
      <c r="N29" s="89">
        <v>25694</v>
      </c>
      <c r="O29" s="89">
        <v>0</v>
      </c>
      <c r="P29" s="89">
        <v>249</v>
      </c>
      <c r="Q29" s="89">
        <v>25943</v>
      </c>
      <c r="R29" s="90">
        <v>15375</v>
      </c>
      <c r="S29" s="90">
        <v>1960</v>
      </c>
      <c r="T29" s="90">
        <v>697</v>
      </c>
      <c r="U29" s="90">
        <v>18032</v>
      </c>
      <c r="V29" s="96">
        <v>225084</v>
      </c>
      <c r="W29" s="96">
        <v>37002</v>
      </c>
      <c r="X29" s="96">
        <v>106144</v>
      </c>
      <c r="Y29" s="96">
        <v>368230</v>
      </c>
      <c r="Z29" s="97">
        <v>12027</v>
      </c>
      <c r="AA29" s="97">
        <v>263</v>
      </c>
      <c r="AB29" s="97">
        <v>859</v>
      </c>
      <c r="AC29" s="97">
        <v>13149</v>
      </c>
      <c r="AD29" s="98">
        <v>13734</v>
      </c>
      <c r="AE29" s="98">
        <v>1865</v>
      </c>
      <c r="AF29" s="98">
        <v>8079</v>
      </c>
      <c r="AG29" s="98">
        <v>23678</v>
      </c>
      <c r="AH29" s="99">
        <v>1596</v>
      </c>
      <c r="AI29" s="99">
        <v>47</v>
      </c>
      <c r="AJ29" s="99">
        <v>470</v>
      </c>
      <c r="AK29" s="99">
        <v>2113</v>
      </c>
    </row>
    <row r="30" spans="1:37" s="38" customFormat="1" x14ac:dyDescent="0.2">
      <c r="A30" s="39"/>
      <c r="B30" s="44"/>
      <c r="C30" s="44"/>
      <c r="D30" s="45"/>
      <c r="E30" s="46"/>
      <c r="F30" s="59"/>
      <c r="G30" s="59"/>
      <c r="H30" s="59"/>
      <c r="I30" s="59"/>
      <c r="J30" s="60"/>
      <c r="K30" s="60"/>
      <c r="L30" s="60"/>
      <c r="M30" s="60"/>
      <c r="N30" s="61"/>
      <c r="O30" s="61"/>
      <c r="P30" s="61"/>
      <c r="Q30" s="61"/>
      <c r="R30" s="62"/>
      <c r="S30" s="62"/>
      <c r="T30" s="62"/>
      <c r="U30" s="62"/>
      <c r="V30" s="40"/>
      <c r="W30" s="40"/>
      <c r="X30" s="40"/>
      <c r="Y30" s="40"/>
      <c r="Z30" s="35"/>
      <c r="AA30" s="35"/>
      <c r="AB30" s="35"/>
      <c r="AC30" s="35"/>
      <c r="AD30" s="36"/>
      <c r="AE30" s="36"/>
      <c r="AF30" s="36"/>
      <c r="AG30" s="36"/>
      <c r="AH30" s="37"/>
      <c r="AI30" s="37"/>
      <c r="AJ30" s="37"/>
      <c r="AK30" s="37"/>
    </row>
    <row r="31" spans="1:37" s="38" customFormat="1" x14ac:dyDescent="0.2">
      <c r="A31" s="39" t="s">
        <v>23</v>
      </c>
      <c r="B31" s="44"/>
      <c r="C31" s="44"/>
      <c r="D31" s="44"/>
      <c r="E31" s="45"/>
      <c r="F31" s="59"/>
      <c r="G31" s="59"/>
      <c r="H31" s="59"/>
      <c r="I31" s="59"/>
      <c r="J31" s="60"/>
      <c r="K31" s="60"/>
      <c r="L31" s="60"/>
      <c r="M31" s="60"/>
      <c r="N31" s="61"/>
      <c r="O31" s="61"/>
      <c r="P31" s="61"/>
      <c r="Q31" s="61"/>
      <c r="R31" s="62"/>
      <c r="S31" s="62"/>
      <c r="T31" s="62"/>
      <c r="U31" s="62"/>
      <c r="V31" s="40"/>
      <c r="W31" s="40"/>
      <c r="X31" s="40"/>
      <c r="Y31" s="40"/>
      <c r="Z31" s="35"/>
      <c r="AA31" s="35"/>
      <c r="AB31" s="35"/>
      <c r="AC31" s="35"/>
      <c r="AD31" s="36"/>
      <c r="AE31" s="36"/>
      <c r="AF31" s="36"/>
      <c r="AG31" s="36"/>
      <c r="AH31" s="37"/>
      <c r="AI31" s="37"/>
      <c r="AJ31" s="37"/>
      <c r="AK31" s="37"/>
    </row>
    <row r="32" spans="1:37" s="38" customFormat="1" x14ac:dyDescent="0.2">
      <c r="A32" s="34" t="s">
        <v>24</v>
      </c>
      <c r="B32" s="44">
        <v>1003312</v>
      </c>
      <c r="C32" s="44">
        <v>146763</v>
      </c>
      <c r="D32" s="44">
        <v>393695</v>
      </c>
      <c r="E32" s="46">
        <v>1543770</v>
      </c>
      <c r="F32" s="59">
        <v>62776</v>
      </c>
      <c r="G32" s="59">
        <v>2424</v>
      </c>
      <c r="H32" s="59">
        <v>3400</v>
      </c>
      <c r="I32" s="59">
        <v>68600</v>
      </c>
      <c r="J32" s="60">
        <v>368116</v>
      </c>
      <c r="K32" s="60">
        <v>57009</v>
      </c>
      <c r="L32" s="60">
        <v>80356</v>
      </c>
      <c r="M32" s="60">
        <v>505481</v>
      </c>
      <c r="N32" s="61">
        <v>34023</v>
      </c>
      <c r="O32" s="61">
        <v>142</v>
      </c>
      <c r="P32" s="61">
        <v>360</v>
      </c>
      <c r="Q32" s="61">
        <v>34525</v>
      </c>
      <c r="R32" s="62">
        <v>25522</v>
      </c>
      <c r="S32" s="62">
        <v>13289</v>
      </c>
      <c r="T32" s="62">
        <v>13295</v>
      </c>
      <c r="U32" s="62">
        <v>52106</v>
      </c>
      <c r="V32" s="40">
        <v>395402</v>
      </c>
      <c r="W32" s="40">
        <v>56083</v>
      </c>
      <c r="X32" s="40">
        <v>244915</v>
      </c>
      <c r="Y32" s="40">
        <v>696400</v>
      </c>
      <c r="Z32" s="35">
        <v>73907</v>
      </c>
      <c r="AA32" s="35">
        <v>6800</v>
      </c>
      <c r="AB32" s="35">
        <v>25584</v>
      </c>
      <c r="AC32" s="35">
        <v>106291</v>
      </c>
      <c r="AD32" s="36">
        <v>32013</v>
      </c>
      <c r="AE32" s="36">
        <v>10318</v>
      </c>
      <c r="AF32" s="36">
        <v>21373</v>
      </c>
      <c r="AG32" s="36">
        <v>63704</v>
      </c>
      <c r="AH32" s="37">
        <v>11553</v>
      </c>
      <c r="AI32" s="37">
        <v>698</v>
      </c>
      <c r="AJ32" s="37">
        <v>4412</v>
      </c>
      <c r="AK32" s="37">
        <v>16663</v>
      </c>
    </row>
    <row r="33" spans="1:37" s="38" customFormat="1" x14ac:dyDescent="0.2">
      <c r="A33" s="34" t="s">
        <v>52</v>
      </c>
      <c r="B33" s="44">
        <v>186769</v>
      </c>
      <c r="C33" s="44">
        <v>34355</v>
      </c>
      <c r="D33" s="44">
        <v>148689</v>
      </c>
      <c r="E33" s="46">
        <v>369813</v>
      </c>
      <c r="F33" s="59">
        <v>31899</v>
      </c>
      <c r="G33" s="59">
        <v>2291</v>
      </c>
      <c r="H33" s="59">
        <v>1838</v>
      </c>
      <c r="I33" s="59">
        <v>36028</v>
      </c>
      <c r="J33" s="60">
        <v>40011</v>
      </c>
      <c r="K33" s="60">
        <v>11740</v>
      </c>
      <c r="L33" s="60">
        <v>36416</v>
      </c>
      <c r="M33" s="60">
        <v>88167</v>
      </c>
      <c r="N33" s="61">
        <v>7943</v>
      </c>
      <c r="O33" s="61">
        <v>136</v>
      </c>
      <c r="P33" s="61">
        <v>211</v>
      </c>
      <c r="Q33" s="61">
        <v>8290</v>
      </c>
      <c r="R33" s="62">
        <v>7822</v>
      </c>
      <c r="S33" s="62">
        <v>5509</v>
      </c>
      <c r="T33" s="62">
        <v>4859</v>
      </c>
      <c r="U33" s="62">
        <v>18190</v>
      </c>
      <c r="V33" s="40">
        <v>30392</v>
      </c>
      <c r="W33" s="40">
        <v>6167</v>
      </c>
      <c r="X33" s="40">
        <v>26157</v>
      </c>
      <c r="Y33" s="40">
        <v>62716</v>
      </c>
      <c r="Z33" s="35">
        <v>27547</v>
      </c>
      <c r="AA33" s="35">
        <v>1576</v>
      </c>
      <c r="AB33" s="35">
        <v>10049</v>
      </c>
      <c r="AC33" s="35">
        <v>39172</v>
      </c>
      <c r="AD33" s="36">
        <v>32320</v>
      </c>
      <c r="AE33" s="36">
        <v>5690</v>
      </c>
      <c r="AF33" s="36">
        <v>60081</v>
      </c>
      <c r="AG33" s="36">
        <v>98091</v>
      </c>
      <c r="AH33" s="37">
        <v>8835</v>
      </c>
      <c r="AI33" s="37">
        <v>1246</v>
      </c>
      <c r="AJ33" s="37">
        <v>9078</v>
      </c>
      <c r="AK33" s="37">
        <v>19159</v>
      </c>
    </row>
    <row r="34" spans="1:37" s="38" customFormat="1" x14ac:dyDescent="0.2">
      <c r="A34" s="34" t="s">
        <v>25</v>
      </c>
      <c r="B34" s="44">
        <v>45093</v>
      </c>
      <c r="C34" s="44">
        <v>4657</v>
      </c>
      <c r="D34" s="44">
        <v>14678</v>
      </c>
      <c r="E34" s="46">
        <v>64428</v>
      </c>
      <c r="F34" s="59">
        <v>5623</v>
      </c>
      <c r="G34" s="59">
        <v>438</v>
      </c>
      <c r="H34" s="59">
        <v>959</v>
      </c>
      <c r="I34" s="59">
        <v>7020</v>
      </c>
      <c r="J34" s="60">
        <v>8274</v>
      </c>
      <c r="K34" s="60">
        <v>1305</v>
      </c>
      <c r="L34" s="60">
        <v>1104</v>
      </c>
      <c r="M34" s="60">
        <v>10683</v>
      </c>
      <c r="N34" s="61">
        <v>8029</v>
      </c>
      <c r="O34" s="61">
        <v>1256</v>
      </c>
      <c r="P34" s="61">
        <v>399</v>
      </c>
      <c r="Q34" s="61">
        <v>9684</v>
      </c>
      <c r="R34" s="62">
        <v>822</v>
      </c>
      <c r="S34" s="62">
        <v>217</v>
      </c>
      <c r="T34" s="62">
        <v>36</v>
      </c>
      <c r="U34" s="62">
        <v>1075</v>
      </c>
      <c r="V34" s="40">
        <v>5450</v>
      </c>
      <c r="W34" s="40">
        <v>493</v>
      </c>
      <c r="X34" s="40">
        <v>1301</v>
      </c>
      <c r="Y34" s="40">
        <v>7244</v>
      </c>
      <c r="Z34" s="35">
        <v>7589</v>
      </c>
      <c r="AA34" s="35">
        <v>100</v>
      </c>
      <c r="AB34" s="35">
        <v>606</v>
      </c>
      <c r="AC34" s="35">
        <v>8295</v>
      </c>
      <c r="AD34" s="36">
        <v>8209</v>
      </c>
      <c r="AE34" s="36">
        <v>787</v>
      </c>
      <c r="AF34" s="36">
        <v>10119</v>
      </c>
      <c r="AG34" s="36">
        <v>19115</v>
      </c>
      <c r="AH34" s="37">
        <v>1097</v>
      </c>
      <c r="AI34" s="37">
        <v>61</v>
      </c>
      <c r="AJ34" s="37">
        <v>154</v>
      </c>
      <c r="AK34" s="37">
        <v>1312</v>
      </c>
    </row>
    <row r="35" spans="1:37" s="38" customFormat="1" x14ac:dyDescent="0.2">
      <c r="A35" s="34" t="s">
        <v>26</v>
      </c>
      <c r="B35" s="44">
        <v>7819</v>
      </c>
      <c r="C35" s="44">
        <v>1148</v>
      </c>
      <c r="D35" s="44">
        <v>1553</v>
      </c>
      <c r="E35" s="46">
        <v>10520</v>
      </c>
      <c r="F35" s="59">
        <v>1467</v>
      </c>
      <c r="G35" s="59">
        <v>87</v>
      </c>
      <c r="H35" s="59">
        <v>16</v>
      </c>
      <c r="I35" s="59">
        <v>1570</v>
      </c>
      <c r="J35" s="60">
        <v>3346</v>
      </c>
      <c r="K35" s="60">
        <v>506</v>
      </c>
      <c r="L35" s="60">
        <v>487</v>
      </c>
      <c r="M35" s="60">
        <v>4339</v>
      </c>
      <c r="N35" s="61">
        <v>149</v>
      </c>
      <c r="O35" s="61">
        <v>0</v>
      </c>
      <c r="P35" s="61">
        <v>0</v>
      </c>
      <c r="Q35" s="61">
        <v>149</v>
      </c>
      <c r="R35" s="62">
        <v>37</v>
      </c>
      <c r="S35" s="62">
        <v>326</v>
      </c>
      <c r="T35" s="62">
        <v>0</v>
      </c>
      <c r="U35" s="62">
        <v>363</v>
      </c>
      <c r="V35" s="40">
        <v>1004</v>
      </c>
      <c r="W35" s="40">
        <v>161</v>
      </c>
      <c r="X35" s="40">
        <v>999</v>
      </c>
      <c r="Y35" s="40">
        <v>2164</v>
      </c>
      <c r="Z35" s="35">
        <v>59</v>
      </c>
      <c r="AA35" s="35">
        <v>2</v>
      </c>
      <c r="AB35" s="35">
        <v>4</v>
      </c>
      <c r="AC35" s="35">
        <v>65</v>
      </c>
      <c r="AD35" s="36">
        <v>1582</v>
      </c>
      <c r="AE35" s="36">
        <v>66</v>
      </c>
      <c r="AF35" s="36">
        <v>21</v>
      </c>
      <c r="AG35" s="36">
        <v>1669</v>
      </c>
      <c r="AH35" s="37">
        <v>175</v>
      </c>
      <c r="AI35" s="37">
        <v>0</v>
      </c>
      <c r="AJ35" s="37">
        <v>26</v>
      </c>
      <c r="AK35" s="37">
        <v>201</v>
      </c>
    </row>
    <row r="36" spans="1:37" s="38" customFormat="1" x14ac:dyDescent="0.2">
      <c r="A36" s="34" t="s">
        <v>27</v>
      </c>
      <c r="B36" s="44">
        <v>30726</v>
      </c>
      <c r="C36" s="44">
        <v>5556</v>
      </c>
      <c r="D36" s="44">
        <v>26417</v>
      </c>
      <c r="E36" s="46">
        <v>62699</v>
      </c>
      <c r="F36" s="59">
        <v>4542</v>
      </c>
      <c r="G36" s="59">
        <v>123</v>
      </c>
      <c r="H36" s="59">
        <v>129</v>
      </c>
      <c r="I36" s="59">
        <v>4794</v>
      </c>
      <c r="J36" s="60">
        <v>5990</v>
      </c>
      <c r="K36" s="60">
        <v>1825</v>
      </c>
      <c r="L36" s="60">
        <v>4728</v>
      </c>
      <c r="M36" s="60">
        <v>12543</v>
      </c>
      <c r="N36" s="61">
        <v>22</v>
      </c>
      <c r="O36" s="61">
        <v>19</v>
      </c>
      <c r="P36" s="61">
        <v>53</v>
      </c>
      <c r="Q36" s="61">
        <v>94</v>
      </c>
      <c r="R36" s="62">
        <v>330</v>
      </c>
      <c r="S36" s="62">
        <v>341</v>
      </c>
      <c r="T36" s="62">
        <v>259</v>
      </c>
      <c r="U36" s="62">
        <v>930</v>
      </c>
      <c r="V36" s="40">
        <v>11137</v>
      </c>
      <c r="W36" s="40">
        <v>1808</v>
      </c>
      <c r="X36" s="40">
        <v>6267</v>
      </c>
      <c r="Y36" s="40">
        <v>19212</v>
      </c>
      <c r="Z36" s="35">
        <v>3579</v>
      </c>
      <c r="AA36" s="35">
        <v>180</v>
      </c>
      <c r="AB36" s="35">
        <v>1370</v>
      </c>
      <c r="AC36" s="35">
        <v>5129</v>
      </c>
      <c r="AD36" s="36">
        <v>3604</v>
      </c>
      <c r="AE36" s="36">
        <v>1047</v>
      </c>
      <c r="AF36" s="36">
        <v>12571</v>
      </c>
      <c r="AG36" s="36">
        <v>17222</v>
      </c>
      <c r="AH36" s="37">
        <v>1522</v>
      </c>
      <c r="AI36" s="37">
        <v>213</v>
      </c>
      <c r="AJ36" s="37">
        <v>1040</v>
      </c>
      <c r="AK36" s="37">
        <v>2775</v>
      </c>
    </row>
    <row r="37" spans="1:37" s="38" customFormat="1" x14ac:dyDescent="0.2">
      <c r="A37" s="34" t="s">
        <v>28</v>
      </c>
      <c r="B37" s="44">
        <v>7775</v>
      </c>
      <c r="C37" s="44">
        <v>3771</v>
      </c>
      <c r="D37" s="44">
        <v>3667</v>
      </c>
      <c r="E37" s="46">
        <v>15213</v>
      </c>
      <c r="F37" s="59">
        <v>1102</v>
      </c>
      <c r="G37" s="59">
        <v>247</v>
      </c>
      <c r="H37" s="59">
        <v>144</v>
      </c>
      <c r="I37" s="59">
        <v>1493</v>
      </c>
      <c r="J37" s="60">
        <v>1119</v>
      </c>
      <c r="K37" s="60">
        <v>227</v>
      </c>
      <c r="L37" s="60">
        <v>995</v>
      </c>
      <c r="M37" s="60">
        <v>2341</v>
      </c>
      <c r="N37" s="61">
        <v>174</v>
      </c>
      <c r="O37" s="61">
        <v>1</v>
      </c>
      <c r="P37" s="61">
        <v>4</v>
      </c>
      <c r="Q37" s="61">
        <v>179</v>
      </c>
      <c r="R37" s="62">
        <v>658</v>
      </c>
      <c r="S37" s="62">
        <v>2538</v>
      </c>
      <c r="T37" s="62">
        <v>171</v>
      </c>
      <c r="U37" s="62">
        <v>3367</v>
      </c>
      <c r="V37" s="40">
        <v>780</v>
      </c>
      <c r="W37" s="40">
        <v>217</v>
      </c>
      <c r="X37" s="40">
        <v>281</v>
      </c>
      <c r="Y37" s="40">
        <v>1278</v>
      </c>
      <c r="Z37" s="35">
        <v>2998</v>
      </c>
      <c r="AA37" s="35">
        <v>229</v>
      </c>
      <c r="AB37" s="35">
        <v>674</v>
      </c>
      <c r="AC37" s="35">
        <v>3901</v>
      </c>
      <c r="AD37" s="36">
        <v>455</v>
      </c>
      <c r="AE37" s="36">
        <v>48</v>
      </c>
      <c r="AF37" s="36">
        <v>917</v>
      </c>
      <c r="AG37" s="36">
        <v>1420</v>
      </c>
      <c r="AH37" s="37">
        <v>489</v>
      </c>
      <c r="AI37" s="37">
        <v>264</v>
      </c>
      <c r="AJ37" s="37">
        <v>481</v>
      </c>
      <c r="AK37" s="37">
        <v>1234</v>
      </c>
    </row>
    <row r="38" spans="1:37" s="38" customFormat="1" x14ac:dyDescent="0.2">
      <c r="A38" s="34" t="s">
        <v>29</v>
      </c>
      <c r="B38" s="44">
        <v>49984</v>
      </c>
      <c r="C38" s="44">
        <v>4024</v>
      </c>
      <c r="D38" s="44">
        <v>9347</v>
      </c>
      <c r="E38" s="46">
        <v>63355</v>
      </c>
      <c r="F38" s="59">
        <v>11585</v>
      </c>
      <c r="G38" s="59">
        <v>509</v>
      </c>
      <c r="H38" s="59">
        <v>301</v>
      </c>
      <c r="I38" s="59">
        <v>12395</v>
      </c>
      <c r="J38" s="60">
        <v>9522</v>
      </c>
      <c r="K38" s="60">
        <v>1514</v>
      </c>
      <c r="L38" s="60">
        <v>2270</v>
      </c>
      <c r="M38" s="60">
        <v>13306</v>
      </c>
      <c r="N38" s="61">
        <v>7248</v>
      </c>
      <c r="O38" s="61">
        <v>696</v>
      </c>
      <c r="P38" s="61">
        <v>110</v>
      </c>
      <c r="Q38" s="61">
        <v>8054</v>
      </c>
      <c r="R38" s="62">
        <v>820</v>
      </c>
      <c r="S38" s="62">
        <v>144</v>
      </c>
      <c r="T38" s="62">
        <v>37</v>
      </c>
      <c r="U38" s="62">
        <v>1001</v>
      </c>
      <c r="V38" s="40">
        <v>4416</v>
      </c>
      <c r="W38" s="40">
        <v>486</v>
      </c>
      <c r="X38" s="40">
        <v>1316</v>
      </c>
      <c r="Y38" s="40">
        <v>6218</v>
      </c>
      <c r="Z38" s="35">
        <v>12820</v>
      </c>
      <c r="AA38" s="35">
        <v>205</v>
      </c>
      <c r="AB38" s="35">
        <v>1473</v>
      </c>
      <c r="AC38" s="35">
        <v>14498</v>
      </c>
      <c r="AD38" s="36">
        <v>2398</v>
      </c>
      <c r="AE38" s="36">
        <v>344</v>
      </c>
      <c r="AF38" s="36">
        <v>3157</v>
      </c>
      <c r="AG38" s="36">
        <v>5899</v>
      </c>
      <c r="AH38" s="37">
        <v>1175</v>
      </c>
      <c r="AI38" s="37">
        <v>126</v>
      </c>
      <c r="AJ38" s="37">
        <v>683</v>
      </c>
      <c r="AK38" s="37">
        <v>1984</v>
      </c>
    </row>
    <row r="39" spans="1:37" s="38" customFormat="1" x14ac:dyDescent="0.2">
      <c r="A39" s="34" t="s">
        <v>57</v>
      </c>
      <c r="B39" s="44">
        <v>28769</v>
      </c>
      <c r="C39" s="44">
        <v>1901</v>
      </c>
      <c r="D39" s="44">
        <v>4459</v>
      </c>
      <c r="E39" s="46">
        <v>35129</v>
      </c>
      <c r="F39" s="59">
        <v>13644</v>
      </c>
      <c r="G39" s="59">
        <v>205</v>
      </c>
      <c r="H39" s="59">
        <v>33</v>
      </c>
      <c r="I39" s="59">
        <v>13882</v>
      </c>
      <c r="J39" s="60">
        <v>3788</v>
      </c>
      <c r="K39" s="60">
        <v>911</v>
      </c>
      <c r="L39" s="60">
        <v>348</v>
      </c>
      <c r="M39" s="60">
        <v>5047</v>
      </c>
      <c r="N39" s="61">
        <v>1101</v>
      </c>
      <c r="O39" s="61">
        <v>130</v>
      </c>
      <c r="P39" s="61">
        <v>1</v>
      </c>
      <c r="Q39" s="61">
        <v>1232</v>
      </c>
      <c r="R39" s="62">
        <v>1056</v>
      </c>
      <c r="S39" s="62">
        <v>1</v>
      </c>
      <c r="T39" s="62">
        <v>0</v>
      </c>
      <c r="U39" s="62">
        <v>1057</v>
      </c>
      <c r="V39" s="40">
        <v>4530</v>
      </c>
      <c r="W39" s="40">
        <v>255</v>
      </c>
      <c r="X39" s="40">
        <v>1629</v>
      </c>
      <c r="Y39" s="40">
        <v>6414</v>
      </c>
      <c r="Z39" s="35">
        <v>1951</v>
      </c>
      <c r="AA39" s="35">
        <v>50</v>
      </c>
      <c r="AB39" s="35">
        <v>188</v>
      </c>
      <c r="AC39" s="35">
        <v>2189</v>
      </c>
      <c r="AD39" s="36">
        <v>2424</v>
      </c>
      <c r="AE39" s="36">
        <v>339</v>
      </c>
      <c r="AF39" s="36">
        <v>1994</v>
      </c>
      <c r="AG39" s="36">
        <v>4757</v>
      </c>
      <c r="AH39" s="37">
        <v>275</v>
      </c>
      <c r="AI39" s="37">
        <v>10</v>
      </c>
      <c r="AJ39" s="37">
        <v>266</v>
      </c>
      <c r="AK39" s="37">
        <v>551</v>
      </c>
    </row>
    <row r="40" spans="1:37" s="38" customFormat="1" x14ac:dyDescent="0.2">
      <c r="A40" s="34" t="s">
        <v>30</v>
      </c>
      <c r="B40" s="44">
        <v>242287</v>
      </c>
      <c r="C40" s="44">
        <v>41999</v>
      </c>
      <c r="D40" s="44">
        <v>101002</v>
      </c>
      <c r="E40" s="46">
        <v>385288</v>
      </c>
      <c r="F40" s="59">
        <v>31272</v>
      </c>
      <c r="G40" s="59">
        <v>2805</v>
      </c>
      <c r="H40" s="59">
        <v>1443</v>
      </c>
      <c r="I40" s="59">
        <v>35520</v>
      </c>
      <c r="J40" s="60">
        <v>62764</v>
      </c>
      <c r="K40" s="60">
        <v>22568</v>
      </c>
      <c r="L40" s="60">
        <v>23237</v>
      </c>
      <c r="M40" s="60">
        <v>108569</v>
      </c>
      <c r="N40" s="61">
        <v>9261</v>
      </c>
      <c r="O40" s="61">
        <v>712</v>
      </c>
      <c r="P40" s="61">
        <v>368</v>
      </c>
      <c r="Q40" s="61">
        <v>10341</v>
      </c>
      <c r="R40" s="62">
        <v>5554</v>
      </c>
      <c r="S40" s="62">
        <v>2523</v>
      </c>
      <c r="T40" s="62">
        <v>2822</v>
      </c>
      <c r="U40" s="62">
        <v>10899</v>
      </c>
      <c r="V40" s="40">
        <v>36570</v>
      </c>
      <c r="W40" s="40">
        <v>4737</v>
      </c>
      <c r="X40" s="40">
        <v>24234</v>
      </c>
      <c r="Y40" s="40">
        <v>65541</v>
      </c>
      <c r="Z40" s="35">
        <v>49560</v>
      </c>
      <c r="AA40" s="35">
        <v>3199</v>
      </c>
      <c r="AB40" s="35">
        <v>9998</v>
      </c>
      <c r="AC40" s="35">
        <v>62757</v>
      </c>
      <c r="AD40" s="36">
        <v>34030</v>
      </c>
      <c r="AE40" s="36">
        <v>3938</v>
      </c>
      <c r="AF40" s="36">
        <v>32165</v>
      </c>
      <c r="AG40" s="36">
        <v>70133</v>
      </c>
      <c r="AH40" s="37">
        <v>13276</v>
      </c>
      <c r="AI40" s="37">
        <v>1517</v>
      </c>
      <c r="AJ40" s="37">
        <v>6735</v>
      </c>
      <c r="AK40" s="37">
        <v>21528</v>
      </c>
    </row>
    <row r="41" spans="1:37" s="100" customFormat="1" x14ac:dyDescent="0.2">
      <c r="A41" s="39" t="s">
        <v>31</v>
      </c>
      <c r="B41" s="84">
        <v>1602534</v>
      </c>
      <c r="C41" s="84">
        <v>244174</v>
      </c>
      <c r="D41" s="84">
        <v>703507</v>
      </c>
      <c r="E41" s="86">
        <v>2550215</v>
      </c>
      <c r="F41" s="87">
        <v>163910</v>
      </c>
      <c r="G41" s="87">
        <v>9129</v>
      </c>
      <c r="H41" s="87">
        <v>8263</v>
      </c>
      <c r="I41" s="87">
        <v>181302</v>
      </c>
      <c r="J41" s="88">
        <v>502930</v>
      </c>
      <c r="K41" s="88">
        <v>97605</v>
      </c>
      <c r="L41" s="88">
        <v>149941</v>
      </c>
      <c r="M41" s="88">
        <v>750476</v>
      </c>
      <c r="N41" s="89">
        <v>67950</v>
      </c>
      <c r="O41" s="89">
        <v>3092</v>
      </c>
      <c r="P41" s="89">
        <v>1506</v>
      </c>
      <c r="Q41" s="89">
        <v>72548</v>
      </c>
      <c r="R41" s="90">
        <v>42621</v>
      </c>
      <c r="S41" s="90">
        <v>24888</v>
      </c>
      <c r="T41" s="90">
        <v>21479</v>
      </c>
      <c r="U41" s="90">
        <v>88988</v>
      </c>
      <c r="V41" s="96">
        <v>489681</v>
      </c>
      <c r="W41" s="96">
        <v>70407</v>
      </c>
      <c r="X41" s="96">
        <v>307099</v>
      </c>
      <c r="Y41" s="96">
        <v>867187</v>
      </c>
      <c r="Z41" s="97">
        <v>180010</v>
      </c>
      <c r="AA41" s="97">
        <v>12341</v>
      </c>
      <c r="AB41" s="97">
        <v>49946</v>
      </c>
      <c r="AC41" s="97">
        <v>242297</v>
      </c>
      <c r="AD41" s="98">
        <v>117035</v>
      </c>
      <c r="AE41" s="98">
        <v>22577</v>
      </c>
      <c r="AF41" s="98">
        <v>142398</v>
      </c>
      <c r="AG41" s="98">
        <v>282010</v>
      </c>
      <c r="AH41" s="99">
        <v>38397</v>
      </c>
      <c r="AI41" s="99">
        <v>4135</v>
      </c>
      <c r="AJ41" s="99">
        <v>22875</v>
      </c>
      <c r="AK41" s="99">
        <v>65407</v>
      </c>
    </row>
    <row r="42" spans="1:37" s="38" customFormat="1" x14ac:dyDescent="0.2">
      <c r="A42" s="39"/>
      <c r="B42" s="44"/>
      <c r="C42" s="44"/>
      <c r="D42" s="45"/>
      <c r="E42" s="46"/>
      <c r="F42" s="59"/>
      <c r="G42" s="59"/>
      <c r="H42" s="59"/>
      <c r="I42" s="59"/>
      <c r="J42" s="60"/>
      <c r="K42" s="60"/>
      <c r="L42" s="60"/>
      <c r="M42" s="60"/>
      <c r="N42" s="61"/>
      <c r="O42" s="61"/>
      <c r="P42" s="61"/>
      <c r="Q42" s="61"/>
      <c r="R42" s="62"/>
      <c r="S42" s="62"/>
      <c r="T42" s="62"/>
      <c r="U42" s="62"/>
      <c r="V42" s="40"/>
      <c r="W42" s="40"/>
      <c r="X42" s="40"/>
      <c r="Y42" s="40"/>
      <c r="Z42" s="35"/>
      <c r="AA42" s="35"/>
      <c r="AB42" s="35"/>
      <c r="AC42" s="35"/>
      <c r="AD42" s="36"/>
      <c r="AE42" s="36"/>
      <c r="AF42" s="36"/>
      <c r="AG42" s="36"/>
      <c r="AH42" s="37"/>
      <c r="AI42" s="37"/>
      <c r="AJ42" s="37"/>
      <c r="AK42" s="37"/>
    </row>
    <row r="43" spans="1:37" s="38" customFormat="1" x14ac:dyDescent="0.2">
      <c r="A43" s="39" t="s">
        <v>32</v>
      </c>
      <c r="B43" s="44">
        <v>79029</v>
      </c>
      <c r="C43" s="44">
        <v>14200</v>
      </c>
      <c r="D43" s="45">
        <v>50966</v>
      </c>
      <c r="E43" s="46">
        <v>144195</v>
      </c>
      <c r="F43" s="59">
        <v>13396</v>
      </c>
      <c r="G43" s="59">
        <v>721</v>
      </c>
      <c r="H43" s="59">
        <v>-1226</v>
      </c>
      <c r="I43" s="59">
        <v>12891</v>
      </c>
      <c r="J43" s="60">
        <v>28388</v>
      </c>
      <c r="K43" s="60">
        <v>3680</v>
      </c>
      <c r="L43" s="60">
        <v>11059</v>
      </c>
      <c r="M43" s="60">
        <v>43127</v>
      </c>
      <c r="N43" s="61">
        <v>-11677</v>
      </c>
      <c r="O43" s="61">
        <v>1220</v>
      </c>
      <c r="P43" s="61">
        <v>-47</v>
      </c>
      <c r="Q43" s="61">
        <v>-10504</v>
      </c>
      <c r="R43" s="62">
        <v>1135</v>
      </c>
      <c r="S43" s="62">
        <v>21</v>
      </c>
      <c r="T43" s="62">
        <v>2970</v>
      </c>
      <c r="U43" s="62">
        <v>4126</v>
      </c>
      <c r="V43" s="40">
        <v>17256</v>
      </c>
      <c r="W43" s="40">
        <v>3472</v>
      </c>
      <c r="X43" s="40">
        <v>20735</v>
      </c>
      <c r="Y43" s="40">
        <v>41463</v>
      </c>
      <c r="Z43" s="35">
        <v>7767</v>
      </c>
      <c r="AA43" s="35">
        <v>1022</v>
      </c>
      <c r="AB43" s="35">
        <v>2396</v>
      </c>
      <c r="AC43" s="35">
        <v>11185</v>
      </c>
      <c r="AD43" s="36">
        <v>20560</v>
      </c>
      <c r="AE43" s="36">
        <v>3687</v>
      </c>
      <c r="AF43" s="36">
        <v>13816</v>
      </c>
      <c r="AG43" s="36">
        <v>38063</v>
      </c>
      <c r="AH43" s="37">
        <v>2204</v>
      </c>
      <c r="AI43" s="37">
        <v>377</v>
      </c>
      <c r="AJ43" s="37">
        <v>1263</v>
      </c>
      <c r="AK43" s="37">
        <v>3844</v>
      </c>
    </row>
    <row r="44" spans="1:37" s="38" customFormat="1" x14ac:dyDescent="0.2">
      <c r="A44" s="39" t="s">
        <v>53</v>
      </c>
      <c r="B44" s="44">
        <v>25750</v>
      </c>
      <c r="C44" s="44">
        <v>2615</v>
      </c>
      <c r="D44" s="45">
        <v>9390</v>
      </c>
      <c r="E44" s="46">
        <v>37755</v>
      </c>
      <c r="F44" s="59">
        <v>5139</v>
      </c>
      <c r="G44" s="59">
        <v>191</v>
      </c>
      <c r="H44" s="59">
        <v>77</v>
      </c>
      <c r="I44" s="59">
        <v>5407</v>
      </c>
      <c r="J44" s="60">
        <v>7970</v>
      </c>
      <c r="K44" s="60">
        <v>906</v>
      </c>
      <c r="L44" s="60">
        <v>948</v>
      </c>
      <c r="M44" s="60">
        <v>9824</v>
      </c>
      <c r="N44" s="61">
        <v>454</v>
      </c>
      <c r="O44" s="61">
        <v>32</v>
      </c>
      <c r="P44" s="61">
        <v>45</v>
      </c>
      <c r="Q44" s="61">
        <v>531</v>
      </c>
      <c r="R44" s="62">
        <v>435</v>
      </c>
      <c r="S44" s="62">
        <v>53</v>
      </c>
      <c r="T44" s="62">
        <v>128</v>
      </c>
      <c r="U44" s="62">
        <v>616</v>
      </c>
      <c r="V44" s="40">
        <v>4342</v>
      </c>
      <c r="W44" s="40">
        <v>454</v>
      </c>
      <c r="X44" s="40">
        <v>1811</v>
      </c>
      <c r="Y44" s="40">
        <v>6607</v>
      </c>
      <c r="Z44" s="35">
        <v>3013</v>
      </c>
      <c r="AA44" s="35">
        <v>91</v>
      </c>
      <c r="AB44" s="35">
        <v>436</v>
      </c>
      <c r="AC44" s="35">
        <v>3540</v>
      </c>
      <c r="AD44" s="36">
        <v>3747</v>
      </c>
      <c r="AE44" s="36">
        <v>808</v>
      </c>
      <c r="AF44" s="36">
        <v>5593</v>
      </c>
      <c r="AG44" s="36">
        <v>10148</v>
      </c>
      <c r="AH44" s="37">
        <v>650</v>
      </c>
      <c r="AI44" s="37">
        <v>80</v>
      </c>
      <c r="AJ44" s="37">
        <v>352</v>
      </c>
      <c r="AK44" s="37">
        <v>1082</v>
      </c>
    </row>
    <row r="45" spans="1:37" s="38" customFormat="1" x14ac:dyDescent="0.2">
      <c r="A45" s="39" t="s">
        <v>33</v>
      </c>
      <c r="B45" s="44">
        <v>33137</v>
      </c>
      <c r="C45" s="44">
        <v>1981</v>
      </c>
      <c r="D45" s="45">
        <v>3441</v>
      </c>
      <c r="E45" s="46">
        <v>38559</v>
      </c>
      <c r="F45" s="59">
        <v>5594</v>
      </c>
      <c r="G45" s="59">
        <v>408</v>
      </c>
      <c r="H45" s="59">
        <v>10</v>
      </c>
      <c r="I45" s="59">
        <v>6012</v>
      </c>
      <c r="J45" s="60">
        <v>4500</v>
      </c>
      <c r="K45" s="60">
        <v>536</v>
      </c>
      <c r="L45" s="60">
        <v>173</v>
      </c>
      <c r="M45" s="60">
        <v>5209</v>
      </c>
      <c r="N45" s="61">
        <v>146</v>
      </c>
      <c r="O45" s="61">
        <v>440</v>
      </c>
      <c r="P45" s="61">
        <v>8</v>
      </c>
      <c r="Q45" s="61">
        <v>594</v>
      </c>
      <c r="R45" s="62">
        <v>73</v>
      </c>
      <c r="S45" s="62">
        <v>0</v>
      </c>
      <c r="T45" s="62">
        <v>0</v>
      </c>
      <c r="U45" s="62">
        <v>73</v>
      </c>
      <c r="V45" s="40">
        <v>4896</v>
      </c>
      <c r="W45" s="40">
        <v>44</v>
      </c>
      <c r="X45" s="40">
        <v>0</v>
      </c>
      <c r="Y45" s="40">
        <v>4940</v>
      </c>
      <c r="Z45" s="35">
        <v>5704</v>
      </c>
      <c r="AA45" s="35">
        <v>91</v>
      </c>
      <c r="AB45" s="35">
        <v>535</v>
      </c>
      <c r="AC45" s="35">
        <v>6330</v>
      </c>
      <c r="AD45" s="36">
        <v>11632</v>
      </c>
      <c r="AE45" s="36">
        <v>302</v>
      </c>
      <c r="AF45" s="36">
        <v>2715</v>
      </c>
      <c r="AG45" s="36">
        <v>14649</v>
      </c>
      <c r="AH45" s="37">
        <v>592</v>
      </c>
      <c r="AI45" s="37">
        <v>160</v>
      </c>
      <c r="AJ45" s="37">
        <v>0</v>
      </c>
      <c r="AK45" s="37">
        <v>752</v>
      </c>
    </row>
    <row r="46" spans="1:37" s="38" customFormat="1" x14ac:dyDescent="0.2">
      <c r="A46" s="39" t="s">
        <v>54</v>
      </c>
      <c r="B46" s="44">
        <v>2373143</v>
      </c>
      <c r="C46" s="44">
        <v>170549</v>
      </c>
      <c r="D46" s="46">
        <v>495340</v>
      </c>
      <c r="E46" s="46">
        <v>3039032</v>
      </c>
      <c r="F46" s="59">
        <v>452600</v>
      </c>
      <c r="G46" s="59">
        <v>15283</v>
      </c>
      <c r="H46" s="59">
        <v>6962</v>
      </c>
      <c r="I46" s="59">
        <v>474845</v>
      </c>
      <c r="J46" s="60">
        <v>360398</v>
      </c>
      <c r="K46" s="60">
        <v>52339</v>
      </c>
      <c r="L46" s="60">
        <v>77153</v>
      </c>
      <c r="M46" s="60">
        <v>489890</v>
      </c>
      <c r="N46" s="61">
        <v>706191</v>
      </c>
      <c r="O46" s="61">
        <v>28603</v>
      </c>
      <c r="P46" s="61">
        <v>10483</v>
      </c>
      <c r="Q46" s="61">
        <v>745277</v>
      </c>
      <c r="R46" s="62">
        <v>22635</v>
      </c>
      <c r="S46" s="62">
        <v>2983</v>
      </c>
      <c r="T46" s="62">
        <v>5004</v>
      </c>
      <c r="U46" s="62">
        <v>30622</v>
      </c>
      <c r="V46" s="40">
        <v>131647</v>
      </c>
      <c r="W46" s="40">
        <v>29748</v>
      </c>
      <c r="X46" s="40">
        <v>85805</v>
      </c>
      <c r="Y46" s="40">
        <v>247200</v>
      </c>
      <c r="Z46" s="35">
        <v>569283</v>
      </c>
      <c r="AA46" s="35">
        <v>4800</v>
      </c>
      <c r="AB46" s="35">
        <v>57290</v>
      </c>
      <c r="AC46" s="35">
        <v>631373</v>
      </c>
      <c r="AD46" s="36">
        <v>88528</v>
      </c>
      <c r="AE46" s="36">
        <v>27143</v>
      </c>
      <c r="AF46" s="36">
        <v>236692</v>
      </c>
      <c r="AG46" s="36">
        <v>352363</v>
      </c>
      <c r="AH46" s="37">
        <v>41861</v>
      </c>
      <c r="AI46" s="37">
        <v>9650</v>
      </c>
      <c r="AJ46" s="37">
        <v>15951</v>
      </c>
      <c r="AK46" s="37">
        <v>67462</v>
      </c>
    </row>
    <row r="47" spans="1:37" s="38" customFormat="1" x14ac:dyDescent="0.2">
      <c r="A47" s="39"/>
      <c r="B47" s="44"/>
      <c r="C47" s="44"/>
      <c r="D47" s="46"/>
      <c r="E47" s="46"/>
      <c r="F47" s="59"/>
      <c r="G47" s="59"/>
      <c r="H47" s="59"/>
      <c r="I47" s="59"/>
      <c r="J47" s="60"/>
      <c r="K47" s="60"/>
      <c r="L47" s="60"/>
      <c r="M47" s="60"/>
      <c r="N47" s="61"/>
      <c r="O47" s="61"/>
      <c r="P47" s="61"/>
      <c r="Q47" s="61"/>
      <c r="R47" s="62"/>
      <c r="S47" s="62"/>
      <c r="T47" s="62"/>
      <c r="U47" s="62"/>
      <c r="V47" s="40"/>
      <c r="W47" s="40"/>
      <c r="X47" s="40"/>
      <c r="Y47" s="40"/>
      <c r="Z47" s="35"/>
      <c r="AA47" s="35"/>
      <c r="AB47" s="35"/>
      <c r="AC47" s="35"/>
      <c r="AD47" s="36"/>
      <c r="AE47" s="36"/>
      <c r="AF47" s="36"/>
      <c r="AG47" s="36"/>
      <c r="AH47" s="37"/>
      <c r="AI47" s="37"/>
      <c r="AJ47" s="37"/>
      <c r="AK47" s="37"/>
    </row>
    <row r="48" spans="1:37" s="38" customFormat="1" ht="25.5" x14ac:dyDescent="0.2">
      <c r="A48" s="39" t="s">
        <v>34</v>
      </c>
      <c r="B48" s="45"/>
      <c r="C48" s="45"/>
      <c r="D48" s="45"/>
      <c r="E48" s="45"/>
      <c r="F48" s="59"/>
      <c r="G48" s="59"/>
      <c r="H48" s="59"/>
      <c r="I48" s="59"/>
      <c r="J48" s="60"/>
      <c r="K48" s="60"/>
      <c r="L48" s="60"/>
      <c r="M48" s="60"/>
      <c r="N48" s="61"/>
      <c r="O48" s="61"/>
      <c r="P48" s="61"/>
      <c r="Q48" s="61"/>
      <c r="R48" s="62"/>
      <c r="S48" s="62"/>
      <c r="T48" s="62"/>
      <c r="U48" s="62"/>
      <c r="V48" s="40"/>
      <c r="W48" s="40"/>
      <c r="X48" s="40"/>
      <c r="Y48" s="40"/>
      <c r="Z48" s="35"/>
      <c r="AA48" s="35"/>
      <c r="AB48" s="35"/>
      <c r="AC48" s="35"/>
      <c r="AD48" s="36"/>
      <c r="AE48" s="36"/>
      <c r="AF48" s="36"/>
      <c r="AG48" s="36"/>
      <c r="AH48" s="37"/>
      <c r="AI48" s="37"/>
      <c r="AJ48" s="37"/>
      <c r="AK48" s="37"/>
    </row>
    <row r="49" spans="1:40" s="38" customFormat="1" x14ac:dyDescent="0.2">
      <c r="A49" s="34" t="s">
        <v>35</v>
      </c>
      <c r="B49" s="44">
        <v>10005</v>
      </c>
      <c r="C49" s="44">
        <v>1357</v>
      </c>
      <c r="D49" s="45">
        <v>1609</v>
      </c>
      <c r="E49" s="46">
        <v>12971</v>
      </c>
      <c r="F49" s="59">
        <v>3705</v>
      </c>
      <c r="G49" s="59">
        <v>2</v>
      </c>
      <c r="H49" s="59">
        <v>6</v>
      </c>
      <c r="I49" s="59">
        <v>3713</v>
      </c>
      <c r="J49" s="60">
        <v>2155</v>
      </c>
      <c r="K49" s="60">
        <v>687</v>
      </c>
      <c r="L49" s="60">
        <v>136</v>
      </c>
      <c r="M49" s="60">
        <v>2978</v>
      </c>
      <c r="N49" s="61">
        <v>883</v>
      </c>
      <c r="O49" s="61">
        <v>0</v>
      </c>
      <c r="P49" s="61">
        <v>4</v>
      </c>
      <c r="Q49" s="61">
        <v>887</v>
      </c>
      <c r="R49" s="62">
        <v>131</v>
      </c>
      <c r="S49" s="62">
        <v>35</v>
      </c>
      <c r="T49" s="62">
        <v>0</v>
      </c>
      <c r="U49" s="62">
        <v>166</v>
      </c>
      <c r="V49" s="40">
        <v>686</v>
      </c>
      <c r="W49" s="40">
        <v>155</v>
      </c>
      <c r="X49" s="40">
        <v>2</v>
      </c>
      <c r="Y49" s="40">
        <v>843</v>
      </c>
      <c r="Z49" s="35">
        <v>722</v>
      </c>
      <c r="AA49" s="35">
        <v>2</v>
      </c>
      <c r="AB49" s="35">
        <v>11</v>
      </c>
      <c r="AC49" s="35">
        <v>735</v>
      </c>
      <c r="AD49" s="36">
        <v>1263</v>
      </c>
      <c r="AE49" s="36">
        <v>354</v>
      </c>
      <c r="AF49" s="36">
        <v>1405</v>
      </c>
      <c r="AG49" s="36">
        <v>3022</v>
      </c>
      <c r="AH49" s="37">
        <v>460</v>
      </c>
      <c r="AI49" s="37">
        <v>122</v>
      </c>
      <c r="AJ49" s="37">
        <v>45</v>
      </c>
      <c r="AK49" s="37">
        <v>627</v>
      </c>
    </row>
    <row r="50" spans="1:40" s="38" customFormat="1" x14ac:dyDescent="0.2">
      <c r="A50" s="34" t="s">
        <v>37</v>
      </c>
      <c r="B50" s="44">
        <v>64585</v>
      </c>
      <c r="C50" s="44">
        <v>4026</v>
      </c>
      <c r="D50" s="45">
        <v>3298</v>
      </c>
      <c r="E50" s="46">
        <v>71909</v>
      </c>
      <c r="F50" s="59">
        <v>14818</v>
      </c>
      <c r="G50" s="59">
        <v>855</v>
      </c>
      <c r="H50" s="59">
        <v>116</v>
      </c>
      <c r="I50" s="59">
        <v>15789</v>
      </c>
      <c r="J50" s="60">
        <v>12285</v>
      </c>
      <c r="K50" s="60">
        <v>1571</v>
      </c>
      <c r="L50" s="60">
        <v>1198</v>
      </c>
      <c r="M50" s="60">
        <v>15054</v>
      </c>
      <c r="N50" s="61">
        <v>12147</v>
      </c>
      <c r="O50" s="61">
        <v>96</v>
      </c>
      <c r="P50" s="61">
        <v>97</v>
      </c>
      <c r="Q50" s="61">
        <v>12340</v>
      </c>
      <c r="R50" s="62">
        <v>602</v>
      </c>
      <c r="S50" s="62">
        <v>19</v>
      </c>
      <c r="T50" s="62">
        <v>0</v>
      </c>
      <c r="U50" s="62">
        <v>621</v>
      </c>
      <c r="V50" s="40">
        <v>5474</v>
      </c>
      <c r="W50" s="40">
        <v>620</v>
      </c>
      <c r="X50" s="40">
        <v>267</v>
      </c>
      <c r="Y50" s="40">
        <v>6361</v>
      </c>
      <c r="Z50" s="35">
        <v>15887</v>
      </c>
      <c r="AA50" s="35">
        <v>625</v>
      </c>
      <c r="AB50" s="35">
        <v>726</v>
      </c>
      <c r="AC50" s="35">
        <v>17238</v>
      </c>
      <c r="AD50" s="36">
        <v>2741</v>
      </c>
      <c r="AE50" s="36">
        <v>141</v>
      </c>
      <c r="AF50" s="36">
        <v>687</v>
      </c>
      <c r="AG50" s="36">
        <v>3569</v>
      </c>
      <c r="AH50" s="37">
        <v>631</v>
      </c>
      <c r="AI50" s="37">
        <v>99</v>
      </c>
      <c r="AJ50" s="37">
        <v>207</v>
      </c>
      <c r="AK50" s="37">
        <v>937</v>
      </c>
    </row>
    <row r="51" spans="1:40" s="38" customFormat="1" x14ac:dyDescent="0.2">
      <c r="A51" s="34" t="s">
        <v>36</v>
      </c>
      <c r="B51" s="44">
        <v>6466</v>
      </c>
      <c r="C51" s="44">
        <v>1527</v>
      </c>
      <c r="D51" s="45">
        <v>3268</v>
      </c>
      <c r="E51" s="46">
        <v>11261</v>
      </c>
      <c r="F51" s="59">
        <v>713</v>
      </c>
      <c r="G51" s="59">
        <v>88</v>
      </c>
      <c r="H51" s="59">
        <v>34</v>
      </c>
      <c r="I51" s="59">
        <v>835</v>
      </c>
      <c r="J51" s="60">
        <v>499</v>
      </c>
      <c r="K51" s="60">
        <v>185</v>
      </c>
      <c r="L51" s="60">
        <v>342</v>
      </c>
      <c r="M51" s="60">
        <v>1026</v>
      </c>
      <c r="N51" s="61">
        <v>82</v>
      </c>
      <c r="O51" s="61">
        <v>2</v>
      </c>
      <c r="P51" s="61">
        <v>20</v>
      </c>
      <c r="Q51" s="61">
        <v>104</v>
      </c>
      <c r="R51" s="62">
        <v>46</v>
      </c>
      <c r="S51" s="62">
        <v>0</v>
      </c>
      <c r="T51" s="62">
        <v>0</v>
      </c>
      <c r="U51" s="62">
        <v>46</v>
      </c>
      <c r="V51" s="40">
        <v>1538</v>
      </c>
      <c r="W51" s="40">
        <v>743</v>
      </c>
      <c r="X51" s="40">
        <v>347</v>
      </c>
      <c r="Y51" s="40">
        <v>2628</v>
      </c>
      <c r="Z51" s="35">
        <v>2952</v>
      </c>
      <c r="AA51" s="35">
        <v>304</v>
      </c>
      <c r="AB51" s="35">
        <v>1163</v>
      </c>
      <c r="AC51" s="35">
        <v>4419</v>
      </c>
      <c r="AD51" s="36">
        <v>453</v>
      </c>
      <c r="AE51" s="36">
        <v>190</v>
      </c>
      <c r="AF51" s="36">
        <v>1067</v>
      </c>
      <c r="AG51" s="36">
        <v>1710</v>
      </c>
      <c r="AH51" s="37">
        <v>183</v>
      </c>
      <c r="AI51" s="37">
        <v>15</v>
      </c>
      <c r="AJ51" s="37">
        <v>295</v>
      </c>
      <c r="AK51" s="37">
        <v>493</v>
      </c>
    </row>
    <row r="52" spans="1:40" s="100" customFormat="1" x14ac:dyDescent="0.2">
      <c r="A52" s="39" t="s">
        <v>38</v>
      </c>
      <c r="B52" s="84">
        <v>81056</v>
      </c>
      <c r="C52" s="84">
        <v>6910</v>
      </c>
      <c r="D52" s="85">
        <v>8175</v>
      </c>
      <c r="E52" s="86">
        <v>96141</v>
      </c>
      <c r="F52" s="87">
        <v>19236</v>
      </c>
      <c r="G52" s="87">
        <v>945</v>
      </c>
      <c r="H52" s="87">
        <v>156</v>
      </c>
      <c r="I52" s="87">
        <v>20337</v>
      </c>
      <c r="J52" s="88">
        <v>14939</v>
      </c>
      <c r="K52" s="88">
        <v>2443</v>
      </c>
      <c r="L52" s="88">
        <v>1676</v>
      </c>
      <c r="M52" s="88">
        <v>19058</v>
      </c>
      <c r="N52" s="89">
        <v>13112</v>
      </c>
      <c r="O52" s="89">
        <v>98</v>
      </c>
      <c r="P52" s="89">
        <v>121</v>
      </c>
      <c r="Q52" s="89">
        <v>13331</v>
      </c>
      <c r="R52" s="90">
        <v>779</v>
      </c>
      <c r="S52" s="90">
        <v>54</v>
      </c>
      <c r="T52" s="90">
        <v>0</v>
      </c>
      <c r="U52" s="90">
        <v>833</v>
      </c>
      <c r="V52" s="96">
        <v>7698</v>
      </c>
      <c r="W52" s="96">
        <v>1518</v>
      </c>
      <c r="X52" s="96">
        <v>616</v>
      </c>
      <c r="Y52" s="96">
        <v>9832</v>
      </c>
      <c r="Z52" s="97">
        <v>19561</v>
      </c>
      <c r="AA52" s="97">
        <v>931</v>
      </c>
      <c r="AB52" s="97">
        <v>1900</v>
      </c>
      <c r="AC52" s="97">
        <v>22392</v>
      </c>
      <c r="AD52" s="98">
        <v>4457</v>
      </c>
      <c r="AE52" s="98">
        <v>685</v>
      </c>
      <c r="AF52" s="98">
        <v>3159</v>
      </c>
      <c r="AG52" s="98">
        <v>8301</v>
      </c>
      <c r="AH52" s="99">
        <v>1274</v>
      </c>
      <c r="AI52" s="99">
        <v>236</v>
      </c>
      <c r="AJ52" s="99">
        <v>547</v>
      </c>
      <c r="AK52" s="99">
        <v>2057</v>
      </c>
    </row>
    <row r="53" spans="1:40" ht="15" customHeight="1" x14ac:dyDescent="0.2">
      <c r="A53" s="1"/>
      <c r="B53" s="47"/>
      <c r="C53" s="47"/>
      <c r="D53" s="47"/>
      <c r="E53" s="47"/>
      <c r="F53" s="47"/>
      <c r="G53" s="47"/>
      <c r="H53" s="47"/>
      <c r="I53" s="47"/>
      <c r="J53" s="47"/>
      <c r="K53" s="47"/>
      <c r="L53" s="47"/>
      <c r="M53" s="47"/>
      <c r="N53" s="47"/>
      <c r="O53" s="47"/>
      <c r="P53" s="47"/>
      <c r="Q53" s="47"/>
      <c r="R53" s="47"/>
      <c r="S53" s="47"/>
      <c r="T53" s="47"/>
      <c r="U53" s="47"/>
    </row>
    <row r="54" spans="1:40" x14ac:dyDescent="0.2">
      <c r="A54" s="113" t="s">
        <v>74</v>
      </c>
      <c r="B54" s="113"/>
      <c r="C54" s="47"/>
      <c r="D54" s="47"/>
      <c r="E54" s="47"/>
      <c r="F54" s="47"/>
      <c r="G54" s="47"/>
      <c r="H54" s="47"/>
      <c r="I54" s="47"/>
      <c r="J54" s="47"/>
      <c r="K54" s="47"/>
      <c r="L54" s="47"/>
      <c r="M54" s="47"/>
      <c r="N54" s="47"/>
      <c r="O54" s="47"/>
      <c r="P54" s="47"/>
      <c r="Q54" s="47"/>
      <c r="R54" s="47"/>
      <c r="S54" s="47"/>
      <c r="T54" s="47"/>
      <c r="U54" s="47"/>
    </row>
    <row r="55" spans="1:40" x14ac:dyDescent="0.2">
      <c r="A55" s="113" t="s">
        <v>55</v>
      </c>
      <c r="B55" s="113"/>
      <c r="C55" s="113"/>
      <c r="D55" s="113"/>
      <c r="E55" s="113"/>
      <c r="F55" s="47"/>
      <c r="G55" s="47"/>
      <c r="H55" s="47"/>
      <c r="I55" s="47"/>
      <c r="J55" s="47"/>
      <c r="K55" s="47"/>
      <c r="L55" s="47"/>
      <c r="M55" s="47"/>
      <c r="N55" s="47"/>
      <c r="O55" s="47"/>
      <c r="P55" s="47"/>
      <c r="Q55" s="47"/>
      <c r="R55" s="47"/>
      <c r="S55" s="47"/>
      <c r="T55" s="47"/>
      <c r="U55" s="47"/>
    </row>
    <row r="56" spans="1:40" x14ac:dyDescent="0.2">
      <c r="A56" s="26" t="s">
        <v>71</v>
      </c>
      <c r="B56" s="47"/>
      <c r="C56" s="47"/>
      <c r="D56" s="47"/>
      <c r="E56" s="47"/>
      <c r="F56" s="47"/>
      <c r="G56" s="47"/>
      <c r="H56" s="47"/>
      <c r="I56" s="47"/>
      <c r="J56" s="47"/>
      <c r="K56" s="47"/>
      <c r="L56" s="47"/>
      <c r="M56" s="47"/>
      <c r="N56" s="47"/>
      <c r="O56" s="47"/>
      <c r="P56" s="47"/>
      <c r="Q56" s="47"/>
      <c r="R56" s="47"/>
      <c r="S56" s="47"/>
      <c r="T56" s="47"/>
      <c r="U56" s="47"/>
    </row>
    <row r="57" spans="1:40" ht="15.75" customHeight="1" x14ac:dyDescent="0.2">
      <c r="A57" s="1"/>
      <c r="B57" s="47"/>
      <c r="C57" s="47"/>
      <c r="D57" s="47"/>
      <c r="E57" s="47"/>
      <c r="F57" s="47"/>
      <c r="G57" s="47"/>
      <c r="H57" s="47"/>
      <c r="I57" s="47"/>
      <c r="J57" s="47"/>
      <c r="K57" s="47"/>
      <c r="L57" s="47"/>
      <c r="M57" s="47"/>
      <c r="N57" s="47"/>
      <c r="O57" s="47"/>
      <c r="P57" s="47"/>
      <c r="Q57" s="47"/>
      <c r="R57" s="47"/>
      <c r="S57" s="47"/>
      <c r="T57" s="47"/>
      <c r="U57" s="47"/>
    </row>
    <row r="58" spans="1:40" x14ac:dyDescent="0.2">
      <c r="A58" s="1"/>
      <c r="B58" s="47"/>
      <c r="C58" s="47"/>
      <c r="D58" s="47"/>
      <c r="E58" s="47"/>
      <c r="F58" s="47"/>
      <c r="G58" s="47"/>
      <c r="H58" s="47"/>
      <c r="I58" s="47"/>
      <c r="J58" s="47"/>
      <c r="K58" s="47"/>
      <c r="L58" s="47"/>
      <c r="M58" s="47"/>
      <c r="N58" s="47"/>
      <c r="O58" s="47"/>
      <c r="P58" s="47"/>
      <c r="Q58" s="47"/>
      <c r="R58" s="47"/>
      <c r="S58" s="47"/>
      <c r="T58" s="47"/>
      <c r="U58" s="47"/>
    </row>
    <row r="59" spans="1:40" x14ac:dyDescent="0.2">
      <c r="A59" s="1"/>
      <c r="B59" s="47"/>
      <c r="C59" s="47"/>
      <c r="D59" s="47"/>
      <c r="E59" s="47"/>
      <c r="F59" s="47"/>
      <c r="G59" s="47"/>
      <c r="H59" s="47"/>
      <c r="I59" s="47"/>
      <c r="J59" s="47"/>
      <c r="K59" s="47"/>
      <c r="L59" s="47"/>
      <c r="M59" s="47"/>
      <c r="N59" s="47"/>
      <c r="O59" s="47"/>
      <c r="P59" s="47"/>
      <c r="Q59" s="47"/>
      <c r="R59" s="47"/>
      <c r="S59" s="47"/>
      <c r="T59" s="47"/>
      <c r="U59" s="47"/>
    </row>
    <row r="60" spans="1:40" s="33" customFormat="1" x14ac:dyDescent="0.2">
      <c r="A60" s="32"/>
      <c r="B60" s="69"/>
      <c r="C60" s="69"/>
      <c r="D60" s="69"/>
      <c r="E60" s="70"/>
      <c r="F60" s="71"/>
      <c r="G60" s="71"/>
      <c r="H60" s="71"/>
      <c r="I60" s="72"/>
      <c r="J60" s="71"/>
      <c r="K60" s="71"/>
      <c r="L60" s="71"/>
      <c r="M60" s="72"/>
      <c r="N60" s="71"/>
      <c r="O60" s="71"/>
      <c r="P60" s="71"/>
      <c r="Q60" s="72"/>
      <c r="R60" s="71"/>
      <c r="S60" s="71"/>
      <c r="T60" s="71"/>
      <c r="U60" s="72"/>
      <c r="V60" s="41"/>
      <c r="W60" s="41"/>
      <c r="X60" s="41"/>
      <c r="Y60" s="42"/>
      <c r="Z60" s="41"/>
      <c r="AA60" s="41"/>
      <c r="AB60" s="41"/>
      <c r="AC60" s="42"/>
      <c r="AD60" s="41"/>
      <c r="AE60" s="41"/>
      <c r="AF60" s="41"/>
      <c r="AG60" s="42"/>
      <c r="AH60" s="41"/>
      <c r="AI60" s="41"/>
      <c r="AJ60" s="41"/>
      <c r="AK60" s="42"/>
      <c r="AL60" s="43"/>
      <c r="AM60" s="43"/>
      <c r="AN60" s="43"/>
    </row>
    <row r="61" spans="1:40" s="33" customFormat="1" ht="15" customHeight="1" x14ac:dyDescent="0.2">
      <c r="A61" s="32"/>
      <c r="B61" s="69"/>
      <c r="C61" s="69"/>
      <c r="D61" s="69"/>
      <c r="E61" s="70"/>
      <c r="F61" s="71"/>
      <c r="G61" s="71"/>
      <c r="H61" s="71"/>
      <c r="I61" s="72"/>
      <c r="J61" s="71"/>
      <c r="K61" s="71"/>
      <c r="L61" s="71"/>
      <c r="M61" s="72"/>
      <c r="N61" s="71"/>
      <c r="O61" s="71"/>
      <c r="P61" s="71"/>
      <c r="Q61" s="72"/>
      <c r="R61" s="71"/>
      <c r="S61" s="71"/>
      <c r="T61" s="71"/>
      <c r="U61" s="72"/>
      <c r="V61" s="41"/>
      <c r="W61" s="41"/>
      <c r="X61" s="41"/>
      <c r="Y61" s="42"/>
      <c r="Z61" s="41"/>
      <c r="AA61" s="41"/>
      <c r="AB61" s="41"/>
      <c r="AC61" s="42"/>
      <c r="AD61" s="42"/>
      <c r="AE61" s="42"/>
      <c r="AF61" s="42"/>
      <c r="AG61" s="42"/>
      <c r="AH61" s="41"/>
      <c r="AI61" s="41"/>
      <c r="AJ61" s="41"/>
      <c r="AK61" s="42"/>
      <c r="AL61" s="43"/>
      <c r="AM61" s="43"/>
      <c r="AN61" s="43"/>
    </row>
    <row r="62" spans="1:40" s="33" customFormat="1" x14ac:dyDescent="0.2">
      <c r="A62" s="32"/>
      <c r="B62" s="69"/>
      <c r="C62" s="69"/>
      <c r="D62" s="69"/>
      <c r="E62" s="70"/>
      <c r="F62" s="71"/>
      <c r="G62" s="71"/>
      <c r="H62" s="71"/>
      <c r="I62" s="72"/>
      <c r="J62" s="71"/>
      <c r="K62" s="71"/>
      <c r="L62" s="71"/>
      <c r="M62" s="72"/>
      <c r="N62" s="72"/>
      <c r="O62" s="72"/>
      <c r="P62" s="72"/>
      <c r="Q62" s="72"/>
      <c r="R62" s="71"/>
      <c r="S62" s="71"/>
      <c r="T62" s="71"/>
      <c r="U62" s="72"/>
      <c r="V62" s="41"/>
      <c r="W62" s="41"/>
      <c r="X62" s="41"/>
      <c r="Y62" s="42"/>
      <c r="Z62" s="41"/>
      <c r="AA62" s="41"/>
      <c r="AB62" s="41"/>
      <c r="AC62" s="42"/>
      <c r="AD62" s="41"/>
      <c r="AE62" s="41"/>
      <c r="AF62" s="41"/>
      <c r="AG62" s="42"/>
      <c r="AH62" s="41"/>
      <c r="AI62" s="41"/>
      <c r="AJ62" s="41"/>
      <c r="AK62" s="42"/>
      <c r="AL62" s="43"/>
      <c r="AM62" s="43"/>
      <c r="AN62" s="43"/>
    </row>
    <row r="63" spans="1:40" s="33" customFormat="1" x14ac:dyDescent="0.2">
      <c r="A63" s="32"/>
      <c r="B63" s="69"/>
      <c r="C63" s="69"/>
      <c r="D63" s="69"/>
      <c r="E63" s="70"/>
      <c r="F63" s="71"/>
      <c r="G63" s="71"/>
      <c r="H63" s="71"/>
      <c r="I63" s="72"/>
      <c r="J63" s="71"/>
      <c r="K63" s="71"/>
      <c r="L63" s="71"/>
      <c r="M63" s="72"/>
      <c r="N63" s="72"/>
      <c r="O63" s="72"/>
      <c r="P63" s="72"/>
      <c r="Q63" s="72"/>
      <c r="R63" s="72"/>
      <c r="S63" s="72"/>
      <c r="T63" s="72"/>
      <c r="U63" s="72"/>
      <c r="V63" s="41"/>
      <c r="W63" s="41"/>
      <c r="X63" s="41"/>
      <c r="Y63" s="42"/>
      <c r="Z63" s="41"/>
      <c r="AA63" s="41"/>
      <c r="AB63" s="41"/>
      <c r="AC63" s="42"/>
      <c r="AD63" s="41"/>
      <c r="AE63" s="41"/>
      <c r="AF63" s="41"/>
      <c r="AG63" s="42"/>
      <c r="AH63" s="41"/>
      <c r="AI63" s="41"/>
      <c r="AJ63" s="41"/>
      <c r="AK63" s="42"/>
      <c r="AL63" s="43"/>
      <c r="AM63" s="43"/>
      <c r="AN63" s="43"/>
    </row>
    <row r="64" spans="1:40" s="33" customFormat="1" x14ac:dyDescent="0.2">
      <c r="A64" s="32"/>
      <c r="B64" s="69"/>
      <c r="C64" s="69"/>
      <c r="D64" s="69"/>
      <c r="E64" s="70"/>
      <c r="F64" s="71"/>
      <c r="G64" s="71"/>
      <c r="H64" s="71"/>
      <c r="I64" s="72"/>
      <c r="J64" s="71"/>
      <c r="K64" s="71"/>
      <c r="L64" s="71"/>
      <c r="M64" s="72"/>
      <c r="N64" s="72"/>
      <c r="O64" s="72"/>
      <c r="P64" s="72"/>
      <c r="Q64" s="72"/>
      <c r="R64" s="71"/>
      <c r="S64" s="71"/>
      <c r="T64" s="71"/>
      <c r="U64" s="72"/>
      <c r="V64" s="41"/>
      <c r="W64" s="41"/>
      <c r="X64" s="41"/>
      <c r="Y64" s="42"/>
      <c r="Z64" s="41"/>
      <c r="AA64" s="41"/>
      <c r="AB64" s="41"/>
      <c r="AC64" s="42"/>
      <c r="AD64" s="42"/>
      <c r="AE64" s="42"/>
      <c r="AF64" s="42"/>
      <c r="AG64" s="42"/>
      <c r="AH64" s="41"/>
      <c r="AI64" s="41"/>
      <c r="AJ64" s="41"/>
      <c r="AK64" s="42"/>
      <c r="AL64" s="43"/>
      <c r="AM64" s="43"/>
      <c r="AN64" s="43"/>
    </row>
    <row r="65" spans="1:40" s="33" customFormat="1" x14ac:dyDescent="0.2">
      <c r="A65" s="32"/>
      <c r="B65" s="69"/>
      <c r="C65" s="69"/>
      <c r="D65" s="69"/>
      <c r="E65" s="70"/>
      <c r="F65" s="71"/>
      <c r="G65" s="71"/>
      <c r="H65" s="71"/>
      <c r="I65" s="72"/>
      <c r="J65" s="71"/>
      <c r="K65" s="71"/>
      <c r="L65" s="71"/>
      <c r="M65" s="72"/>
      <c r="N65" s="72"/>
      <c r="O65" s="72"/>
      <c r="P65" s="72"/>
      <c r="Q65" s="72"/>
      <c r="R65" s="71"/>
      <c r="S65" s="71"/>
      <c r="T65" s="71"/>
      <c r="U65" s="72"/>
      <c r="V65" s="41"/>
      <c r="W65" s="41"/>
      <c r="X65" s="41"/>
      <c r="Y65" s="42"/>
      <c r="Z65" s="41"/>
      <c r="AA65" s="41"/>
      <c r="AB65" s="41"/>
      <c r="AC65" s="42"/>
      <c r="AD65" s="42"/>
      <c r="AE65" s="42"/>
      <c r="AF65" s="42"/>
      <c r="AG65" s="42"/>
      <c r="AH65" s="41"/>
      <c r="AI65" s="41"/>
      <c r="AJ65" s="41"/>
      <c r="AK65" s="42"/>
      <c r="AL65" s="43"/>
      <c r="AM65" s="43"/>
      <c r="AN65" s="43"/>
    </row>
    <row r="66" spans="1:40" s="33" customFormat="1" x14ac:dyDescent="0.2">
      <c r="A66" s="32"/>
      <c r="B66" s="69"/>
      <c r="C66" s="69"/>
      <c r="D66" s="69"/>
      <c r="E66" s="70"/>
      <c r="F66" s="71"/>
      <c r="G66" s="71"/>
      <c r="H66" s="71"/>
      <c r="I66" s="72"/>
      <c r="J66" s="71"/>
      <c r="K66" s="71"/>
      <c r="L66" s="71"/>
      <c r="M66" s="72"/>
      <c r="N66" s="71"/>
      <c r="O66" s="71"/>
      <c r="P66" s="71"/>
      <c r="Q66" s="72"/>
      <c r="R66" s="71"/>
      <c r="S66" s="71"/>
      <c r="T66" s="71"/>
      <c r="U66" s="72"/>
      <c r="V66" s="41"/>
      <c r="W66" s="41"/>
      <c r="X66" s="41"/>
      <c r="Y66" s="42"/>
      <c r="Z66" s="41"/>
      <c r="AA66" s="41"/>
      <c r="AB66" s="41"/>
      <c r="AC66" s="42"/>
      <c r="AD66" s="41"/>
      <c r="AE66" s="41"/>
      <c r="AF66" s="41"/>
      <c r="AG66" s="42"/>
      <c r="AH66" s="41"/>
      <c r="AI66" s="41"/>
      <c r="AJ66" s="41"/>
      <c r="AK66" s="42"/>
      <c r="AL66" s="43"/>
      <c r="AM66" s="43"/>
      <c r="AN66" s="43"/>
    </row>
    <row r="67" spans="1:40" s="33" customFormat="1" x14ac:dyDescent="0.2">
      <c r="A67" s="32"/>
      <c r="B67" s="69"/>
      <c r="C67" s="69"/>
      <c r="D67" s="69"/>
      <c r="E67" s="70"/>
      <c r="F67" s="71"/>
      <c r="G67" s="71"/>
      <c r="H67" s="71"/>
      <c r="I67" s="72"/>
      <c r="J67" s="71"/>
      <c r="K67" s="71"/>
      <c r="L67" s="71"/>
      <c r="M67" s="72"/>
      <c r="N67" s="71"/>
      <c r="O67" s="71"/>
      <c r="P67" s="71"/>
      <c r="Q67" s="72"/>
      <c r="R67" s="71"/>
      <c r="S67" s="71"/>
      <c r="T67" s="71"/>
      <c r="U67" s="72"/>
      <c r="V67" s="41"/>
      <c r="W67" s="41"/>
      <c r="X67" s="41"/>
      <c r="Y67" s="42"/>
      <c r="Z67" s="41"/>
      <c r="AA67" s="41"/>
      <c r="AB67" s="41"/>
      <c r="AC67" s="42"/>
      <c r="AD67" s="41"/>
      <c r="AE67" s="41"/>
      <c r="AF67" s="41"/>
      <c r="AG67" s="42"/>
      <c r="AH67" s="41"/>
      <c r="AI67" s="41"/>
      <c r="AJ67" s="41"/>
      <c r="AK67" s="42"/>
      <c r="AL67" s="43"/>
      <c r="AM67" s="43"/>
      <c r="AN67" s="43"/>
    </row>
    <row r="68" spans="1:40" s="33" customFormat="1" x14ac:dyDescent="0.2">
      <c r="A68" s="32"/>
      <c r="B68" s="69"/>
      <c r="C68" s="69"/>
      <c r="D68" s="69"/>
      <c r="E68" s="70"/>
      <c r="F68" s="71"/>
      <c r="G68" s="71"/>
      <c r="H68" s="71"/>
      <c r="I68" s="72"/>
      <c r="J68" s="71"/>
      <c r="K68" s="71"/>
      <c r="L68" s="71"/>
      <c r="M68" s="72"/>
      <c r="N68" s="71"/>
      <c r="O68" s="71"/>
      <c r="P68" s="71"/>
      <c r="Q68" s="72"/>
      <c r="R68" s="71"/>
      <c r="S68" s="71"/>
      <c r="T68" s="71"/>
      <c r="U68" s="72"/>
      <c r="V68" s="41"/>
      <c r="W68" s="41"/>
      <c r="X68" s="41"/>
      <c r="Y68" s="42"/>
      <c r="Z68" s="41"/>
      <c r="AA68" s="41"/>
      <c r="AB68" s="41"/>
      <c r="AC68" s="42"/>
      <c r="AD68" s="41"/>
      <c r="AE68" s="41"/>
      <c r="AF68" s="41"/>
      <c r="AG68" s="42"/>
      <c r="AH68" s="41"/>
      <c r="AI68" s="41"/>
      <c r="AJ68" s="41"/>
      <c r="AK68" s="42"/>
      <c r="AL68" s="43"/>
      <c r="AM68" s="43"/>
      <c r="AN68" s="43"/>
    </row>
    <row r="69" spans="1:40" s="33" customFormat="1" x14ac:dyDescent="0.2">
      <c r="A69" s="32"/>
      <c r="B69" s="69"/>
      <c r="C69" s="69"/>
      <c r="D69" s="69"/>
      <c r="E69" s="70"/>
      <c r="F69" s="71"/>
      <c r="G69" s="71"/>
      <c r="H69" s="71"/>
      <c r="I69" s="72"/>
      <c r="J69" s="71"/>
      <c r="K69" s="71"/>
      <c r="L69" s="71"/>
      <c r="M69" s="72"/>
      <c r="N69" s="71"/>
      <c r="O69" s="71"/>
      <c r="P69" s="71"/>
      <c r="Q69" s="72"/>
      <c r="R69" s="71"/>
      <c r="S69" s="71"/>
      <c r="T69" s="71"/>
      <c r="U69" s="72"/>
      <c r="V69" s="41"/>
      <c r="W69" s="41"/>
      <c r="X69" s="41"/>
      <c r="Y69" s="42"/>
      <c r="Z69" s="41"/>
      <c r="AA69" s="41"/>
      <c r="AB69" s="41"/>
      <c r="AC69" s="42"/>
      <c r="AD69" s="41"/>
      <c r="AE69" s="41"/>
      <c r="AF69" s="41"/>
      <c r="AG69" s="42"/>
      <c r="AH69" s="41"/>
      <c r="AI69" s="41"/>
      <c r="AJ69" s="41"/>
      <c r="AK69" s="42"/>
      <c r="AL69" s="43"/>
      <c r="AM69" s="43"/>
      <c r="AN69" s="43"/>
    </row>
    <row r="70" spans="1:40" s="33" customFormat="1" x14ac:dyDescent="0.2">
      <c r="A70" s="32"/>
      <c r="B70" s="70"/>
      <c r="C70" s="70"/>
      <c r="D70" s="70"/>
      <c r="E70" s="70"/>
      <c r="F70" s="72"/>
      <c r="G70" s="72"/>
      <c r="H70" s="72"/>
      <c r="I70" s="72"/>
      <c r="J70" s="72"/>
      <c r="K70" s="72"/>
      <c r="L70" s="72"/>
      <c r="M70" s="72"/>
      <c r="N70" s="72"/>
      <c r="O70" s="72"/>
      <c r="P70" s="72"/>
      <c r="Q70" s="72"/>
      <c r="R70" s="72"/>
      <c r="S70" s="72"/>
      <c r="T70" s="72"/>
      <c r="U70" s="72"/>
      <c r="V70" s="42"/>
      <c r="W70" s="42"/>
      <c r="X70" s="42"/>
      <c r="Y70" s="42"/>
      <c r="Z70" s="42"/>
      <c r="AA70" s="42"/>
      <c r="AB70" s="42"/>
      <c r="AC70" s="42"/>
      <c r="AD70" s="42"/>
      <c r="AE70" s="42"/>
      <c r="AF70" s="42"/>
      <c r="AG70" s="42"/>
      <c r="AH70" s="42"/>
      <c r="AI70" s="42"/>
      <c r="AJ70" s="42"/>
      <c r="AK70" s="42"/>
      <c r="AL70" s="43"/>
      <c r="AM70" s="43"/>
      <c r="AN70" s="43"/>
    </row>
    <row r="71" spans="1:40" s="33" customFormat="1" x14ac:dyDescent="0.2">
      <c r="A71" s="32"/>
      <c r="B71" s="69"/>
      <c r="C71" s="69"/>
      <c r="D71" s="69"/>
      <c r="E71" s="70"/>
      <c r="F71" s="71"/>
      <c r="G71" s="71"/>
      <c r="H71" s="71"/>
      <c r="I71" s="72"/>
      <c r="J71" s="71"/>
      <c r="K71" s="71"/>
      <c r="L71" s="71"/>
      <c r="M71" s="72"/>
      <c r="N71" s="71"/>
      <c r="O71" s="71"/>
      <c r="P71" s="71"/>
      <c r="Q71" s="72"/>
      <c r="R71" s="71"/>
      <c r="S71" s="71"/>
      <c r="T71" s="71"/>
      <c r="U71" s="72"/>
      <c r="V71" s="41"/>
      <c r="W71" s="41"/>
      <c r="X71" s="41"/>
      <c r="Y71" s="42"/>
      <c r="Z71" s="41"/>
      <c r="AA71" s="41"/>
      <c r="AB71" s="41"/>
      <c r="AC71" s="42"/>
      <c r="AD71" s="41"/>
      <c r="AE71" s="41"/>
      <c r="AF71" s="41"/>
      <c r="AG71" s="42"/>
      <c r="AH71" s="41"/>
      <c r="AI71" s="41"/>
      <c r="AJ71" s="41"/>
      <c r="AK71" s="42"/>
      <c r="AL71" s="43"/>
      <c r="AM71" s="43"/>
      <c r="AN71" s="43"/>
    </row>
    <row r="72" spans="1:40" s="33" customFormat="1" x14ac:dyDescent="0.2">
      <c r="A72" s="32"/>
      <c r="B72" s="69"/>
      <c r="C72" s="69"/>
      <c r="D72" s="69"/>
      <c r="E72" s="70"/>
      <c r="F72" s="71"/>
      <c r="G72" s="71"/>
      <c r="H72" s="71"/>
      <c r="I72" s="72"/>
      <c r="J72" s="71"/>
      <c r="K72" s="71"/>
      <c r="L72" s="71"/>
      <c r="M72" s="72"/>
      <c r="N72" s="71"/>
      <c r="O72" s="71"/>
      <c r="P72" s="71"/>
      <c r="Q72" s="72"/>
      <c r="R72" s="71"/>
      <c r="S72" s="71"/>
      <c r="T72" s="71"/>
      <c r="U72" s="72"/>
      <c r="V72" s="41"/>
      <c r="W72" s="41"/>
      <c r="X72" s="41"/>
      <c r="Y72" s="42"/>
      <c r="Z72" s="41"/>
      <c r="AA72" s="41"/>
      <c r="AB72" s="41"/>
      <c r="AC72" s="42"/>
      <c r="AD72" s="41"/>
      <c r="AE72" s="41"/>
      <c r="AF72" s="41"/>
      <c r="AG72" s="42"/>
      <c r="AH72" s="41"/>
      <c r="AI72" s="41"/>
      <c r="AJ72" s="41"/>
      <c r="AK72" s="42"/>
      <c r="AL72" s="43"/>
      <c r="AM72" s="43"/>
      <c r="AN72" s="43"/>
    </row>
    <row r="73" spans="1:40" s="33" customFormat="1" x14ac:dyDescent="0.2">
      <c r="A73" s="32"/>
      <c r="B73" s="69"/>
      <c r="C73" s="69"/>
      <c r="D73" s="69"/>
      <c r="E73" s="70"/>
      <c r="F73" s="71"/>
      <c r="G73" s="71"/>
      <c r="H73" s="71"/>
      <c r="I73" s="72"/>
      <c r="J73" s="71"/>
      <c r="K73" s="71"/>
      <c r="L73" s="71"/>
      <c r="M73" s="72"/>
      <c r="N73" s="71"/>
      <c r="O73" s="71"/>
      <c r="P73" s="71"/>
      <c r="Q73" s="72"/>
      <c r="R73" s="71"/>
      <c r="S73" s="71"/>
      <c r="T73" s="71"/>
      <c r="U73" s="72"/>
      <c r="V73" s="41"/>
      <c r="W73" s="41"/>
      <c r="X73" s="41"/>
      <c r="Y73" s="42"/>
      <c r="Z73" s="41"/>
      <c r="AA73" s="41"/>
      <c r="AB73" s="41"/>
      <c r="AC73" s="42"/>
      <c r="AD73" s="41"/>
      <c r="AE73" s="41"/>
      <c r="AF73" s="41"/>
      <c r="AG73" s="42"/>
      <c r="AH73" s="41"/>
      <c r="AI73" s="41"/>
      <c r="AJ73" s="41"/>
      <c r="AK73" s="42"/>
      <c r="AL73" s="43"/>
      <c r="AM73" s="43"/>
      <c r="AN73" s="43"/>
    </row>
    <row r="74" spans="1:40" s="33" customFormat="1" x14ac:dyDescent="0.2">
      <c r="A74" s="32"/>
      <c r="B74" s="69"/>
      <c r="C74" s="69"/>
      <c r="D74" s="69"/>
      <c r="E74" s="70"/>
      <c r="F74" s="71"/>
      <c r="G74" s="71"/>
      <c r="H74" s="71"/>
      <c r="I74" s="72"/>
      <c r="J74" s="71"/>
      <c r="K74" s="71"/>
      <c r="L74" s="71"/>
      <c r="M74" s="72"/>
      <c r="N74" s="71"/>
      <c r="O74" s="71"/>
      <c r="P74" s="71"/>
      <c r="Q74" s="72"/>
      <c r="R74" s="71"/>
      <c r="S74" s="71"/>
      <c r="T74" s="71"/>
      <c r="U74" s="72"/>
      <c r="V74" s="41"/>
      <c r="W74" s="41"/>
      <c r="X74" s="41"/>
      <c r="Y74" s="42"/>
      <c r="Z74" s="41"/>
      <c r="AA74" s="41"/>
      <c r="AB74" s="41"/>
      <c r="AC74" s="42"/>
      <c r="AD74" s="41"/>
      <c r="AE74" s="41"/>
      <c r="AF74" s="41"/>
      <c r="AG74" s="42"/>
      <c r="AH74" s="41"/>
      <c r="AI74" s="41"/>
      <c r="AJ74" s="41"/>
      <c r="AK74" s="42"/>
      <c r="AL74" s="43"/>
      <c r="AM74" s="43"/>
      <c r="AN74" s="43"/>
    </row>
    <row r="75" spans="1:40" s="33" customFormat="1" x14ac:dyDescent="0.2">
      <c r="A75" s="32"/>
      <c r="B75" s="69"/>
      <c r="C75" s="69"/>
      <c r="D75" s="69"/>
      <c r="E75" s="70"/>
      <c r="F75" s="71"/>
      <c r="G75" s="71"/>
      <c r="H75" s="71"/>
      <c r="I75" s="72"/>
      <c r="J75" s="71"/>
      <c r="K75" s="71"/>
      <c r="L75" s="71"/>
      <c r="M75" s="72"/>
      <c r="N75" s="71"/>
      <c r="O75" s="71"/>
      <c r="P75" s="71"/>
      <c r="Q75" s="72"/>
      <c r="R75" s="71"/>
      <c r="S75" s="71"/>
      <c r="T75" s="71"/>
      <c r="U75" s="72"/>
      <c r="V75" s="41"/>
      <c r="W75" s="41"/>
      <c r="X75" s="41"/>
      <c r="Y75" s="42"/>
      <c r="Z75" s="41"/>
      <c r="AA75" s="41"/>
      <c r="AB75" s="41"/>
      <c r="AC75" s="42"/>
      <c r="AD75" s="41"/>
      <c r="AE75" s="41"/>
      <c r="AF75" s="41"/>
      <c r="AG75" s="42"/>
      <c r="AH75" s="41"/>
      <c r="AI75" s="41"/>
      <c r="AJ75" s="41"/>
      <c r="AK75" s="42"/>
      <c r="AL75" s="43"/>
      <c r="AM75" s="43"/>
      <c r="AN75" s="43"/>
    </row>
    <row r="76" spans="1:40" s="33" customFormat="1" x14ac:dyDescent="0.2">
      <c r="A76" s="32"/>
      <c r="B76" s="69"/>
      <c r="C76" s="69"/>
      <c r="D76" s="69"/>
      <c r="E76" s="70"/>
      <c r="F76" s="71"/>
      <c r="G76" s="71"/>
      <c r="H76" s="71"/>
      <c r="I76" s="72"/>
      <c r="J76" s="71"/>
      <c r="K76" s="71"/>
      <c r="L76" s="71"/>
      <c r="M76" s="72"/>
      <c r="N76" s="71"/>
      <c r="O76" s="71"/>
      <c r="P76" s="71"/>
      <c r="Q76" s="72"/>
      <c r="R76" s="71"/>
      <c r="S76" s="71"/>
      <c r="T76" s="71"/>
      <c r="U76" s="72"/>
      <c r="V76" s="41"/>
      <c r="W76" s="41"/>
      <c r="X76" s="41"/>
      <c r="Y76" s="42"/>
      <c r="Z76" s="41"/>
      <c r="AA76" s="41"/>
      <c r="AB76" s="41"/>
      <c r="AC76" s="42"/>
      <c r="AD76" s="41"/>
      <c r="AE76" s="41"/>
      <c r="AF76" s="41"/>
      <c r="AG76" s="42"/>
      <c r="AH76" s="41"/>
      <c r="AI76" s="41"/>
      <c r="AJ76" s="41"/>
      <c r="AK76" s="42"/>
      <c r="AL76" s="43"/>
      <c r="AM76" s="43"/>
      <c r="AN76" s="43"/>
    </row>
    <row r="77" spans="1:40" s="33" customFormat="1" x14ac:dyDescent="0.2">
      <c r="A77" s="32"/>
      <c r="B77" s="69"/>
      <c r="C77" s="69"/>
      <c r="D77" s="69"/>
      <c r="E77" s="70"/>
      <c r="F77" s="71"/>
      <c r="G77" s="71"/>
      <c r="H77" s="71"/>
      <c r="I77" s="72"/>
      <c r="J77" s="71"/>
      <c r="K77" s="71"/>
      <c r="L77" s="71"/>
      <c r="M77" s="72"/>
      <c r="N77" s="71"/>
      <c r="O77" s="71"/>
      <c r="P77" s="71"/>
      <c r="Q77" s="72"/>
      <c r="R77" s="71"/>
      <c r="S77" s="71"/>
      <c r="T77" s="71"/>
      <c r="U77" s="72"/>
      <c r="V77" s="41"/>
      <c r="W77" s="41"/>
      <c r="X77" s="41"/>
      <c r="Y77" s="42"/>
      <c r="Z77" s="41"/>
      <c r="AA77" s="41"/>
      <c r="AB77" s="41"/>
      <c r="AC77" s="42"/>
      <c r="AD77" s="41"/>
      <c r="AE77" s="41"/>
      <c r="AF77" s="41"/>
      <c r="AG77" s="42"/>
      <c r="AH77" s="41"/>
      <c r="AI77" s="41"/>
      <c r="AJ77" s="41"/>
      <c r="AK77" s="42"/>
      <c r="AL77" s="43"/>
      <c r="AM77" s="43"/>
      <c r="AN77" s="43"/>
    </row>
    <row r="78" spans="1:40" s="33" customFormat="1" x14ac:dyDescent="0.2">
      <c r="A78" s="32"/>
      <c r="B78" s="69"/>
      <c r="C78" s="69"/>
      <c r="D78" s="69"/>
      <c r="E78" s="70"/>
      <c r="F78" s="71"/>
      <c r="G78" s="71"/>
      <c r="H78" s="71"/>
      <c r="I78" s="72"/>
      <c r="J78" s="71"/>
      <c r="K78" s="71"/>
      <c r="L78" s="71"/>
      <c r="M78" s="72"/>
      <c r="N78" s="71"/>
      <c r="O78" s="71"/>
      <c r="P78" s="71"/>
      <c r="Q78" s="72"/>
      <c r="R78" s="71"/>
      <c r="S78" s="71"/>
      <c r="T78" s="71"/>
      <c r="U78" s="72"/>
      <c r="V78" s="41"/>
      <c r="W78" s="41"/>
      <c r="X78" s="41"/>
      <c r="Y78" s="42"/>
      <c r="Z78" s="41"/>
      <c r="AA78" s="41"/>
      <c r="AB78" s="41"/>
      <c r="AC78" s="42"/>
      <c r="AD78" s="41"/>
      <c r="AE78" s="41"/>
      <c r="AF78" s="41"/>
      <c r="AG78" s="42"/>
      <c r="AH78" s="41"/>
      <c r="AI78" s="41"/>
      <c r="AJ78" s="41"/>
      <c r="AK78" s="42"/>
      <c r="AL78" s="43"/>
      <c r="AM78" s="43"/>
      <c r="AN78" s="43"/>
    </row>
    <row r="79" spans="1:40" s="33" customFormat="1" x14ac:dyDescent="0.2">
      <c r="A79" s="32"/>
      <c r="B79" s="69"/>
      <c r="C79" s="69"/>
      <c r="D79" s="69"/>
      <c r="E79" s="70"/>
      <c r="F79" s="71"/>
      <c r="G79" s="71"/>
      <c r="H79" s="71"/>
      <c r="I79" s="72"/>
      <c r="J79" s="71"/>
      <c r="K79" s="71"/>
      <c r="L79" s="71"/>
      <c r="M79" s="72"/>
      <c r="N79" s="71"/>
      <c r="O79" s="71"/>
      <c r="P79" s="71"/>
      <c r="Q79" s="72"/>
      <c r="R79" s="71"/>
      <c r="S79" s="71"/>
      <c r="T79" s="71"/>
      <c r="U79" s="72"/>
      <c r="V79" s="41"/>
      <c r="W79" s="41"/>
      <c r="X79" s="41"/>
      <c r="Y79" s="42"/>
      <c r="Z79" s="41"/>
      <c r="AA79" s="41"/>
      <c r="AB79" s="41"/>
      <c r="AC79" s="42"/>
      <c r="AD79" s="41"/>
      <c r="AE79" s="41"/>
      <c r="AF79" s="41"/>
      <c r="AG79" s="42"/>
      <c r="AH79" s="41"/>
      <c r="AI79" s="41"/>
      <c r="AJ79" s="41"/>
      <c r="AK79" s="42"/>
      <c r="AL79" s="43"/>
      <c r="AM79" s="43"/>
      <c r="AN79" s="43"/>
    </row>
    <row r="80" spans="1:40" s="33" customFormat="1" x14ac:dyDescent="0.2">
      <c r="A80" s="32"/>
      <c r="B80" s="70"/>
      <c r="C80" s="70"/>
      <c r="D80" s="70"/>
      <c r="E80" s="70"/>
      <c r="F80" s="72"/>
      <c r="G80" s="72"/>
      <c r="H80" s="72"/>
      <c r="I80" s="72"/>
      <c r="J80" s="72"/>
      <c r="K80" s="72"/>
      <c r="L80" s="72"/>
      <c r="M80" s="72"/>
      <c r="N80" s="72"/>
      <c r="O80" s="72"/>
      <c r="P80" s="72"/>
      <c r="Q80" s="72"/>
      <c r="R80" s="72"/>
      <c r="S80" s="72"/>
      <c r="T80" s="72"/>
      <c r="U80" s="72"/>
      <c r="V80" s="42"/>
      <c r="W80" s="42"/>
      <c r="X80" s="42"/>
      <c r="Y80" s="42"/>
      <c r="Z80" s="42"/>
      <c r="AA80" s="42"/>
      <c r="AB80" s="42"/>
      <c r="AC80" s="42"/>
      <c r="AD80" s="42"/>
      <c r="AE80" s="42"/>
      <c r="AF80" s="42"/>
      <c r="AG80" s="42"/>
      <c r="AH80" s="42"/>
      <c r="AI80" s="42"/>
      <c r="AJ80" s="42"/>
      <c r="AK80" s="42"/>
      <c r="AL80" s="43"/>
      <c r="AM80" s="43"/>
      <c r="AN80" s="43"/>
    </row>
    <row r="81" spans="1:40" s="33" customFormat="1" x14ac:dyDescent="0.2">
      <c r="A81" s="32"/>
      <c r="B81" s="69"/>
      <c r="C81" s="69"/>
      <c r="D81" s="69"/>
      <c r="E81" s="70"/>
      <c r="F81" s="71"/>
      <c r="G81" s="71"/>
      <c r="H81" s="71"/>
      <c r="I81" s="72"/>
      <c r="J81" s="71"/>
      <c r="K81" s="71"/>
      <c r="L81" s="71"/>
      <c r="M81" s="72"/>
      <c r="N81" s="71"/>
      <c r="O81" s="71"/>
      <c r="P81" s="71"/>
      <c r="Q81" s="72"/>
      <c r="R81" s="71"/>
      <c r="S81" s="71"/>
      <c r="T81" s="71"/>
      <c r="U81" s="72"/>
      <c r="V81" s="41"/>
      <c r="W81" s="41"/>
      <c r="X81" s="41"/>
      <c r="Y81" s="42"/>
      <c r="Z81" s="41"/>
      <c r="AA81" s="41"/>
      <c r="AB81" s="41"/>
      <c r="AC81" s="42"/>
      <c r="AD81" s="41"/>
      <c r="AE81" s="41"/>
      <c r="AF81" s="41"/>
      <c r="AG81" s="42"/>
      <c r="AH81" s="41"/>
      <c r="AI81" s="41"/>
      <c r="AJ81" s="41"/>
      <c r="AK81" s="42"/>
      <c r="AL81" s="43"/>
      <c r="AM81" s="43"/>
      <c r="AN81" s="43"/>
    </row>
    <row r="82" spans="1:40" s="33" customFormat="1" x14ac:dyDescent="0.2">
      <c r="A82" s="32"/>
      <c r="B82" s="69"/>
      <c r="C82" s="69"/>
      <c r="D82" s="69"/>
      <c r="E82" s="70"/>
      <c r="F82" s="71"/>
      <c r="G82" s="71"/>
      <c r="H82" s="71"/>
      <c r="I82" s="72"/>
      <c r="J82" s="71"/>
      <c r="K82" s="71"/>
      <c r="L82" s="71"/>
      <c r="M82" s="72"/>
      <c r="N82" s="71"/>
      <c r="O82" s="71"/>
      <c r="P82" s="71"/>
      <c r="Q82" s="72"/>
      <c r="R82" s="71"/>
      <c r="S82" s="71"/>
      <c r="T82" s="71"/>
      <c r="U82" s="72"/>
      <c r="V82" s="41"/>
      <c r="W82" s="41"/>
      <c r="X82" s="41"/>
      <c r="Y82" s="42"/>
      <c r="Z82" s="41"/>
      <c r="AA82" s="41"/>
      <c r="AB82" s="41"/>
      <c r="AC82" s="42"/>
      <c r="AD82" s="41"/>
      <c r="AE82" s="41"/>
      <c r="AF82" s="41"/>
      <c r="AG82" s="42"/>
      <c r="AH82" s="41"/>
      <c r="AI82" s="41"/>
      <c r="AJ82" s="41"/>
      <c r="AK82" s="42"/>
      <c r="AL82" s="43"/>
      <c r="AM82" s="43"/>
      <c r="AN82" s="43"/>
    </row>
    <row r="83" spans="1:40" s="33" customFormat="1" x14ac:dyDescent="0.2">
      <c r="A83" s="32"/>
      <c r="B83" s="69"/>
      <c r="C83" s="69"/>
      <c r="D83" s="69"/>
      <c r="E83" s="70"/>
      <c r="F83" s="71"/>
      <c r="G83" s="71"/>
      <c r="H83" s="71"/>
      <c r="I83" s="72"/>
      <c r="J83" s="71"/>
      <c r="K83" s="71"/>
      <c r="L83" s="71"/>
      <c r="M83" s="72"/>
      <c r="N83" s="71"/>
      <c r="O83" s="71"/>
      <c r="P83" s="71"/>
      <c r="Q83" s="72"/>
      <c r="R83" s="71"/>
      <c r="S83" s="71"/>
      <c r="T83" s="71"/>
      <c r="U83" s="72"/>
      <c r="V83" s="41"/>
      <c r="W83" s="41"/>
      <c r="X83" s="41"/>
      <c r="Y83" s="42"/>
      <c r="Z83" s="41"/>
      <c r="AA83" s="41"/>
      <c r="AB83" s="41"/>
      <c r="AC83" s="42"/>
      <c r="AD83" s="41"/>
      <c r="AE83" s="41"/>
      <c r="AF83" s="41"/>
      <c r="AG83" s="42"/>
      <c r="AH83" s="41"/>
      <c r="AI83" s="41"/>
      <c r="AJ83" s="41"/>
      <c r="AK83" s="42"/>
      <c r="AL83" s="43"/>
      <c r="AM83" s="43"/>
      <c r="AN83" s="43"/>
    </row>
    <row r="84" spans="1:40" s="33" customFormat="1" x14ac:dyDescent="0.2">
      <c r="A84" s="32"/>
      <c r="B84" s="69"/>
      <c r="C84" s="69"/>
      <c r="D84" s="69"/>
      <c r="E84" s="70"/>
      <c r="F84" s="71"/>
      <c r="G84" s="71"/>
      <c r="H84" s="71"/>
      <c r="I84" s="72"/>
      <c r="J84" s="71"/>
      <c r="K84" s="71"/>
      <c r="L84" s="71"/>
      <c r="M84" s="72"/>
      <c r="N84" s="71"/>
      <c r="O84" s="71"/>
      <c r="P84" s="71"/>
      <c r="Q84" s="72"/>
      <c r="R84" s="71"/>
      <c r="S84" s="71"/>
      <c r="T84" s="71"/>
      <c r="U84" s="72"/>
      <c r="V84" s="41"/>
      <c r="W84" s="41"/>
      <c r="X84" s="41"/>
      <c r="Y84" s="42"/>
      <c r="Z84" s="41"/>
      <c r="AA84" s="41"/>
      <c r="AB84" s="41"/>
      <c r="AC84" s="42"/>
      <c r="AD84" s="41"/>
      <c r="AE84" s="41"/>
      <c r="AF84" s="41"/>
      <c r="AG84" s="42"/>
      <c r="AH84" s="41"/>
      <c r="AI84" s="41"/>
      <c r="AJ84" s="41"/>
      <c r="AK84" s="42"/>
      <c r="AL84" s="43"/>
      <c r="AM84" s="43"/>
      <c r="AN84" s="43"/>
    </row>
    <row r="85" spans="1:40" s="33" customFormat="1" x14ac:dyDescent="0.2">
      <c r="A85" s="32"/>
      <c r="B85" s="69"/>
      <c r="C85" s="69"/>
      <c r="D85" s="69"/>
      <c r="E85" s="70"/>
      <c r="F85" s="71"/>
      <c r="G85" s="71"/>
      <c r="H85" s="71"/>
      <c r="I85" s="72"/>
      <c r="J85" s="71"/>
      <c r="K85" s="71"/>
      <c r="L85" s="71"/>
      <c r="M85" s="72"/>
      <c r="N85" s="71"/>
      <c r="O85" s="71"/>
      <c r="P85" s="71"/>
      <c r="Q85" s="72"/>
      <c r="R85" s="71"/>
      <c r="S85" s="71"/>
      <c r="T85" s="71"/>
      <c r="U85" s="72"/>
      <c r="V85" s="41"/>
      <c r="W85" s="41"/>
      <c r="X85" s="41"/>
      <c r="Y85" s="42"/>
      <c r="Z85" s="41"/>
      <c r="AA85" s="41"/>
      <c r="AB85" s="41"/>
      <c r="AC85" s="42"/>
      <c r="AD85" s="41"/>
      <c r="AE85" s="41"/>
      <c r="AF85" s="41"/>
      <c r="AG85" s="42"/>
      <c r="AH85" s="41"/>
      <c r="AI85" s="41"/>
      <c r="AJ85" s="41"/>
      <c r="AK85" s="42"/>
      <c r="AL85" s="43"/>
      <c r="AM85" s="43"/>
      <c r="AN85" s="43"/>
    </row>
    <row r="86" spans="1:40" s="33" customFormat="1" x14ac:dyDescent="0.2">
      <c r="A86" s="32"/>
      <c r="B86" s="69"/>
      <c r="C86" s="69"/>
      <c r="D86" s="69"/>
      <c r="E86" s="70"/>
      <c r="F86" s="71"/>
      <c r="G86" s="71"/>
      <c r="H86" s="71"/>
      <c r="I86" s="72"/>
      <c r="J86" s="71"/>
      <c r="K86" s="71"/>
      <c r="L86" s="71"/>
      <c r="M86" s="72"/>
      <c r="N86" s="71"/>
      <c r="O86" s="71"/>
      <c r="P86" s="71"/>
      <c r="Q86" s="72"/>
      <c r="R86" s="71"/>
      <c r="S86" s="71"/>
      <c r="T86" s="71"/>
      <c r="U86" s="72"/>
      <c r="V86" s="41"/>
      <c r="W86" s="41"/>
      <c r="X86" s="41"/>
      <c r="Y86" s="42"/>
      <c r="Z86" s="41"/>
      <c r="AA86" s="41"/>
      <c r="AB86" s="41"/>
      <c r="AC86" s="42"/>
      <c r="AD86" s="41"/>
      <c r="AE86" s="41"/>
      <c r="AF86" s="41"/>
      <c r="AG86" s="42"/>
      <c r="AH86" s="41"/>
      <c r="AI86" s="41"/>
      <c r="AJ86" s="41"/>
      <c r="AK86" s="42"/>
      <c r="AL86" s="43"/>
      <c r="AM86" s="43"/>
      <c r="AN86" s="43"/>
    </row>
    <row r="87" spans="1:40" s="33" customFormat="1" x14ac:dyDescent="0.2">
      <c r="A87" s="32"/>
      <c r="B87" s="69"/>
      <c r="C87" s="69"/>
      <c r="D87" s="69"/>
      <c r="E87" s="70"/>
      <c r="F87" s="71"/>
      <c r="G87" s="71"/>
      <c r="H87" s="71"/>
      <c r="I87" s="72"/>
      <c r="J87" s="71"/>
      <c r="K87" s="71"/>
      <c r="L87" s="71"/>
      <c r="M87" s="72"/>
      <c r="N87" s="71"/>
      <c r="O87" s="71"/>
      <c r="P87" s="71"/>
      <c r="Q87" s="72"/>
      <c r="R87" s="71"/>
      <c r="S87" s="71"/>
      <c r="T87" s="71"/>
      <c r="U87" s="72"/>
      <c r="V87" s="41"/>
      <c r="W87" s="41"/>
      <c r="X87" s="41"/>
      <c r="Y87" s="42"/>
      <c r="Z87" s="41"/>
      <c r="AA87" s="41"/>
      <c r="AB87" s="41"/>
      <c r="AC87" s="42"/>
      <c r="AD87" s="41"/>
      <c r="AE87" s="41"/>
      <c r="AF87" s="41"/>
      <c r="AG87" s="42"/>
      <c r="AH87" s="41"/>
      <c r="AI87" s="41"/>
      <c r="AJ87" s="41"/>
      <c r="AK87" s="42"/>
      <c r="AL87" s="43"/>
      <c r="AM87" s="43"/>
      <c r="AN87" s="43"/>
    </row>
    <row r="88" spans="1:40" s="33" customFormat="1" x14ac:dyDescent="0.2">
      <c r="A88" s="32"/>
      <c r="B88" s="69"/>
      <c r="C88" s="69"/>
      <c r="D88" s="69"/>
      <c r="E88" s="70"/>
      <c r="F88" s="71"/>
      <c r="G88" s="71"/>
      <c r="H88" s="71"/>
      <c r="I88" s="72"/>
      <c r="J88" s="71"/>
      <c r="K88" s="71"/>
      <c r="L88" s="71"/>
      <c r="M88" s="72"/>
      <c r="N88" s="71"/>
      <c r="O88" s="71"/>
      <c r="P88" s="71"/>
      <c r="Q88" s="72"/>
      <c r="R88" s="71"/>
      <c r="S88" s="71"/>
      <c r="T88" s="71"/>
      <c r="U88" s="72"/>
      <c r="V88" s="41"/>
      <c r="W88" s="41"/>
      <c r="X88" s="41"/>
      <c r="Y88" s="42"/>
      <c r="Z88" s="41"/>
      <c r="AA88" s="41"/>
      <c r="AB88" s="41"/>
      <c r="AC88" s="42"/>
      <c r="AD88" s="41"/>
      <c r="AE88" s="41"/>
      <c r="AF88" s="41"/>
      <c r="AG88" s="42"/>
      <c r="AH88" s="41"/>
      <c r="AI88" s="41"/>
      <c r="AJ88" s="41"/>
      <c r="AK88" s="42"/>
      <c r="AL88" s="43"/>
      <c r="AM88" s="43"/>
      <c r="AN88" s="43"/>
    </row>
    <row r="89" spans="1:40" s="33" customFormat="1" x14ac:dyDescent="0.2">
      <c r="A89" s="32"/>
      <c r="B89" s="69"/>
      <c r="C89" s="69"/>
      <c r="D89" s="69"/>
      <c r="E89" s="70"/>
      <c r="F89" s="71"/>
      <c r="G89" s="71"/>
      <c r="H89" s="71"/>
      <c r="I89" s="72"/>
      <c r="J89" s="71"/>
      <c r="K89" s="71"/>
      <c r="L89" s="71"/>
      <c r="M89" s="72"/>
      <c r="N89" s="71"/>
      <c r="O89" s="71"/>
      <c r="P89" s="71"/>
      <c r="Q89" s="72"/>
      <c r="R89" s="71"/>
      <c r="S89" s="71"/>
      <c r="T89" s="71"/>
      <c r="U89" s="72"/>
      <c r="V89" s="41"/>
      <c r="W89" s="41"/>
      <c r="X89" s="41"/>
      <c r="Y89" s="42"/>
      <c r="Z89" s="41"/>
      <c r="AA89" s="41"/>
      <c r="AB89" s="41"/>
      <c r="AC89" s="42"/>
      <c r="AD89" s="41"/>
      <c r="AE89" s="41"/>
      <c r="AF89" s="41"/>
      <c r="AG89" s="42"/>
      <c r="AH89" s="41"/>
      <c r="AI89" s="41"/>
      <c r="AJ89" s="41"/>
      <c r="AK89" s="42"/>
      <c r="AL89" s="43"/>
      <c r="AM89" s="43"/>
      <c r="AN89" s="43"/>
    </row>
    <row r="90" spans="1:40" s="33" customFormat="1" x14ac:dyDescent="0.2">
      <c r="A90" s="32"/>
      <c r="B90" s="69"/>
      <c r="C90" s="69"/>
      <c r="D90" s="69"/>
      <c r="E90" s="70"/>
      <c r="F90" s="71"/>
      <c r="G90" s="71"/>
      <c r="H90" s="71"/>
      <c r="I90" s="72"/>
      <c r="J90" s="71"/>
      <c r="K90" s="71"/>
      <c r="L90" s="71"/>
      <c r="M90" s="72"/>
      <c r="N90" s="71"/>
      <c r="O90" s="71"/>
      <c r="P90" s="71"/>
      <c r="Q90" s="72"/>
      <c r="R90" s="71"/>
      <c r="S90" s="71"/>
      <c r="T90" s="71"/>
      <c r="U90" s="72"/>
      <c r="V90" s="41"/>
      <c r="W90" s="41"/>
      <c r="X90" s="41"/>
      <c r="Y90" s="42"/>
      <c r="Z90" s="41"/>
      <c r="AA90" s="41"/>
      <c r="AB90" s="41"/>
      <c r="AC90" s="42"/>
      <c r="AD90" s="41"/>
      <c r="AE90" s="41"/>
      <c r="AF90" s="41"/>
      <c r="AG90" s="42"/>
      <c r="AH90" s="41"/>
      <c r="AI90" s="41"/>
      <c r="AJ90" s="41"/>
      <c r="AK90" s="42"/>
      <c r="AL90" s="43"/>
      <c r="AM90" s="43"/>
      <c r="AN90" s="43"/>
    </row>
    <row r="91" spans="1:40" s="33" customFormat="1" x14ac:dyDescent="0.2">
      <c r="A91" s="32"/>
      <c r="B91" s="69"/>
      <c r="C91" s="69"/>
      <c r="D91" s="69"/>
      <c r="E91" s="70"/>
      <c r="F91" s="71"/>
      <c r="G91" s="71"/>
      <c r="H91" s="71"/>
      <c r="I91" s="72"/>
      <c r="J91" s="71"/>
      <c r="K91" s="71"/>
      <c r="L91" s="71"/>
      <c r="M91" s="72"/>
      <c r="N91" s="71"/>
      <c r="O91" s="71"/>
      <c r="P91" s="71"/>
      <c r="Q91" s="72"/>
      <c r="R91" s="71"/>
      <c r="S91" s="71"/>
      <c r="T91" s="71"/>
      <c r="U91" s="72"/>
      <c r="V91" s="41"/>
      <c r="W91" s="41"/>
      <c r="X91" s="41"/>
      <c r="Y91" s="42"/>
      <c r="Z91" s="41"/>
      <c r="AA91" s="41"/>
      <c r="AB91" s="41"/>
      <c r="AC91" s="42"/>
      <c r="AD91" s="41"/>
      <c r="AE91" s="41"/>
      <c r="AF91" s="41"/>
      <c r="AG91" s="42"/>
      <c r="AH91" s="41"/>
      <c r="AI91" s="41"/>
      <c r="AJ91" s="41"/>
      <c r="AK91" s="42"/>
      <c r="AL91" s="43"/>
      <c r="AM91" s="43"/>
      <c r="AN91" s="43"/>
    </row>
    <row r="92" spans="1:40" s="33" customFormat="1" x14ac:dyDescent="0.2">
      <c r="A92" s="32"/>
      <c r="B92" s="69"/>
      <c r="C92" s="69"/>
      <c r="D92" s="69"/>
      <c r="E92" s="70"/>
      <c r="F92" s="71"/>
      <c r="G92" s="71"/>
      <c r="H92" s="71"/>
      <c r="I92" s="72"/>
      <c r="J92" s="71"/>
      <c r="K92" s="71"/>
      <c r="L92" s="71"/>
      <c r="M92" s="72"/>
      <c r="N92" s="71"/>
      <c r="O92" s="71"/>
      <c r="P92" s="71"/>
      <c r="Q92" s="72"/>
      <c r="R92" s="71"/>
      <c r="S92" s="71"/>
      <c r="T92" s="71"/>
      <c r="U92" s="72"/>
      <c r="V92" s="41"/>
      <c r="W92" s="41"/>
      <c r="X92" s="41"/>
      <c r="Y92" s="42"/>
      <c r="Z92" s="41"/>
      <c r="AA92" s="41"/>
      <c r="AB92" s="41"/>
      <c r="AC92" s="42"/>
      <c r="AD92" s="41"/>
      <c r="AE92" s="41"/>
      <c r="AF92" s="41"/>
      <c r="AG92" s="42"/>
      <c r="AH92" s="41"/>
      <c r="AI92" s="41"/>
      <c r="AJ92" s="41"/>
      <c r="AK92" s="42"/>
      <c r="AL92" s="43"/>
      <c r="AM92" s="43"/>
      <c r="AN92" s="43"/>
    </row>
    <row r="93" spans="1:40" s="33" customFormat="1" x14ac:dyDescent="0.2">
      <c r="A93" s="32"/>
      <c r="B93" s="69"/>
      <c r="C93" s="69"/>
      <c r="D93" s="69"/>
      <c r="E93" s="70"/>
      <c r="F93" s="71"/>
      <c r="G93" s="71"/>
      <c r="H93" s="71"/>
      <c r="I93" s="72"/>
      <c r="J93" s="71"/>
      <c r="K93" s="71"/>
      <c r="L93" s="71"/>
      <c r="M93" s="72"/>
      <c r="N93" s="71"/>
      <c r="O93" s="71"/>
      <c r="P93" s="71"/>
      <c r="Q93" s="72"/>
      <c r="R93" s="71"/>
      <c r="S93" s="71"/>
      <c r="T93" s="71"/>
      <c r="U93" s="72"/>
      <c r="V93" s="41"/>
      <c r="W93" s="41"/>
      <c r="X93" s="41"/>
      <c r="Y93" s="42"/>
      <c r="Z93" s="41"/>
      <c r="AA93" s="41"/>
      <c r="AB93" s="41"/>
      <c r="AC93" s="42"/>
      <c r="AD93" s="41"/>
      <c r="AE93" s="41"/>
      <c r="AF93" s="41"/>
      <c r="AG93" s="42"/>
      <c r="AH93" s="41"/>
      <c r="AI93" s="41"/>
      <c r="AJ93" s="41"/>
      <c r="AK93" s="42"/>
      <c r="AL93" s="43"/>
      <c r="AM93" s="43"/>
      <c r="AN93" s="43"/>
    </row>
    <row r="94" spans="1:40" s="33" customFormat="1" x14ac:dyDescent="0.2">
      <c r="A94" s="32"/>
      <c r="B94" s="69"/>
      <c r="C94" s="69"/>
      <c r="D94" s="69"/>
      <c r="E94" s="70"/>
      <c r="F94" s="71"/>
      <c r="G94" s="71"/>
      <c r="H94" s="71"/>
      <c r="I94" s="72"/>
      <c r="J94" s="71"/>
      <c r="K94" s="71"/>
      <c r="L94" s="71"/>
      <c r="M94" s="72"/>
      <c r="N94" s="71"/>
      <c r="O94" s="71"/>
      <c r="P94" s="71"/>
      <c r="Q94" s="72"/>
      <c r="R94" s="71"/>
      <c r="S94" s="71"/>
      <c r="T94" s="71"/>
      <c r="U94" s="72"/>
      <c r="V94" s="41"/>
      <c r="W94" s="41"/>
      <c r="X94" s="41"/>
      <c r="Y94" s="42"/>
      <c r="Z94" s="41"/>
      <c r="AA94" s="41"/>
      <c r="AB94" s="41"/>
      <c r="AC94" s="42"/>
      <c r="AD94" s="41"/>
      <c r="AE94" s="41"/>
      <c r="AF94" s="41"/>
      <c r="AG94" s="42"/>
      <c r="AH94" s="41"/>
      <c r="AI94" s="41"/>
      <c r="AJ94" s="41"/>
      <c r="AK94" s="42"/>
      <c r="AL94" s="43"/>
      <c r="AM94" s="43"/>
      <c r="AN94" s="43"/>
    </row>
    <row r="95" spans="1:40" s="33" customFormat="1" x14ac:dyDescent="0.2">
      <c r="A95" s="32"/>
      <c r="B95" s="69"/>
      <c r="C95" s="69"/>
      <c r="D95" s="69"/>
      <c r="E95" s="70"/>
      <c r="F95" s="71"/>
      <c r="G95" s="71"/>
      <c r="H95" s="71"/>
      <c r="I95" s="72"/>
      <c r="J95" s="71"/>
      <c r="K95" s="71"/>
      <c r="L95" s="71"/>
      <c r="M95" s="72"/>
      <c r="N95" s="71"/>
      <c r="O95" s="71"/>
      <c r="P95" s="71"/>
      <c r="Q95" s="72"/>
      <c r="R95" s="71"/>
      <c r="S95" s="71"/>
      <c r="T95" s="71"/>
      <c r="U95" s="72"/>
      <c r="V95" s="41"/>
      <c r="W95" s="41"/>
      <c r="X95" s="41"/>
      <c r="Y95" s="42"/>
      <c r="Z95" s="41"/>
      <c r="AA95" s="41"/>
      <c r="AB95" s="41"/>
      <c r="AC95" s="42"/>
      <c r="AD95" s="41"/>
      <c r="AE95" s="41"/>
      <c r="AF95" s="41"/>
      <c r="AG95" s="42"/>
      <c r="AH95" s="41"/>
      <c r="AI95" s="41"/>
      <c r="AJ95" s="41"/>
      <c r="AK95" s="42"/>
      <c r="AL95" s="43"/>
      <c r="AM95" s="43"/>
      <c r="AN95" s="43"/>
    </row>
    <row r="96" spans="1:40" s="33" customFormat="1" x14ac:dyDescent="0.2">
      <c r="A96" s="32"/>
      <c r="B96" s="70"/>
      <c r="C96" s="70"/>
      <c r="D96" s="70"/>
      <c r="E96" s="70"/>
      <c r="F96" s="72"/>
      <c r="G96" s="72"/>
      <c r="H96" s="72"/>
      <c r="I96" s="72"/>
      <c r="J96" s="72"/>
      <c r="K96" s="72"/>
      <c r="L96" s="72"/>
      <c r="M96" s="72"/>
      <c r="N96" s="72"/>
      <c r="O96" s="72"/>
      <c r="P96" s="72"/>
      <c r="Q96" s="72"/>
      <c r="R96" s="72"/>
      <c r="S96" s="72"/>
      <c r="T96" s="72"/>
      <c r="U96" s="72"/>
      <c r="V96" s="42"/>
      <c r="W96" s="42"/>
      <c r="X96" s="42"/>
      <c r="Y96" s="42"/>
      <c r="Z96" s="42"/>
      <c r="AA96" s="42"/>
      <c r="AB96" s="42"/>
      <c r="AC96" s="42"/>
      <c r="AD96" s="42"/>
      <c r="AE96" s="42"/>
      <c r="AF96" s="42"/>
      <c r="AG96" s="42"/>
      <c r="AH96" s="42"/>
      <c r="AI96" s="42"/>
      <c r="AJ96" s="42"/>
      <c r="AK96" s="42"/>
      <c r="AL96" s="43"/>
      <c r="AM96" s="43"/>
      <c r="AN96" s="43"/>
    </row>
    <row r="97" spans="1:40" s="33" customFormat="1" x14ac:dyDescent="0.2">
      <c r="A97" s="32"/>
      <c r="B97" s="69"/>
      <c r="C97" s="69"/>
      <c r="D97" s="69"/>
      <c r="E97" s="70"/>
      <c r="F97" s="71"/>
      <c r="G97" s="71"/>
      <c r="H97" s="71"/>
      <c r="I97" s="72"/>
      <c r="J97" s="71"/>
      <c r="K97" s="71"/>
      <c r="L97" s="71"/>
      <c r="M97" s="72"/>
      <c r="N97" s="71"/>
      <c r="O97" s="71"/>
      <c r="P97" s="71"/>
      <c r="Q97" s="72"/>
      <c r="R97" s="71"/>
      <c r="S97" s="71"/>
      <c r="T97" s="71"/>
      <c r="U97" s="72"/>
      <c r="V97" s="41"/>
      <c r="W97" s="41"/>
      <c r="X97" s="41"/>
      <c r="Y97" s="42"/>
      <c r="Z97" s="41"/>
      <c r="AA97" s="41"/>
      <c r="AB97" s="41"/>
      <c r="AC97" s="42"/>
      <c r="AD97" s="41"/>
      <c r="AE97" s="41"/>
      <c r="AF97" s="41"/>
      <c r="AG97" s="42"/>
      <c r="AH97" s="41"/>
      <c r="AI97" s="41"/>
      <c r="AJ97" s="41"/>
      <c r="AK97" s="42"/>
      <c r="AL97" s="43"/>
      <c r="AM97" s="43"/>
      <c r="AN97" s="43"/>
    </row>
    <row r="98" spans="1:40" s="33" customFormat="1" x14ac:dyDescent="0.2">
      <c r="A98" s="32"/>
      <c r="B98" s="69"/>
      <c r="C98" s="69"/>
      <c r="D98" s="69"/>
      <c r="E98" s="70"/>
      <c r="F98" s="71"/>
      <c r="G98" s="71"/>
      <c r="H98" s="71"/>
      <c r="I98" s="72"/>
      <c r="J98" s="71"/>
      <c r="K98" s="71"/>
      <c r="L98" s="71"/>
      <c r="M98" s="72"/>
      <c r="N98" s="71"/>
      <c r="O98" s="71"/>
      <c r="P98" s="71"/>
      <c r="Q98" s="72"/>
      <c r="R98" s="71"/>
      <c r="S98" s="71"/>
      <c r="T98" s="71"/>
      <c r="U98" s="72"/>
      <c r="V98" s="41"/>
      <c r="W98" s="41"/>
      <c r="X98" s="41"/>
      <c r="Y98" s="42"/>
      <c r="Z98" s="41"/>
      <c r="AA98" s="41"/>
      <c r="AB98" s="41"/>
      <c r="AC98" s="42"/>
      <c r="AD98" s="41"/>
      <c r="AE98" s="41"/>
      <c r="AF98" s="41"/>
      <c r="AG98" s="42"/>
      <c r="AH98" s="41"/>
      <c r="AI98" s="41"/>
      <c r="AJ98" s="41"/>
      <c r="AK98" s="42"/>
      <c r="AL98" s="43"/>
      <c r="AM98" s="43"/>
      <c r="AN98" s="43"/>
    </row>
    <row r="99" spans="1:40" s="33" customFormat="1" x14ac:dyDescent="0.2">
      <c r="A99" s="32"/>
      <c r="B99" s="69"/>
      <c r="C99" s="69"/>
      <c r="D99" s="69"/>
      <c r="E99" s="70"/>
      <c r="F99" s="71"/>
      <c r="G99" s="71"/>
      <c r="H99" s="71"/>
      <c r="I99" s="72"/>
      <c r="J99" s="71"/>
      <c r="K99" s="71"/>
      <c r="L99" s="71"/>
      <c r="M99" s="72"/>
      <c r="N99" s="71"/>
      <c r="O99" s="71"/>
      <c r="P99" s="71"/>
      <c r="Q99" s="72"/>
      <c r="R99" s="71"/>
      <c r="S99" s="71"/>
      <c r="T99" s="71"/>
      <c r="U99" s="72"/>
      <c r="V99" s="41"/>
      <c r="W99" s="41"/>
      <c r="X99" s="41"/>
      <c r="Y99" s="42"/>
      <c r="Z99" s="41"/>
      <c r="AA99" s="41"/>
      <c r="AB99" s="41"/>
      <c r="AC99" s="42"/>
      <c r="AD99" s="41"/>
      <c r="AE99" s="41"/>
      <c r="AF99" s="41"/>
      <c r="AG99" s="42"/>
      <c r="AH99" s="41"/>
      <c r="AI99" s="41"/>
      <c r="AJ99" s="41"/>
      <c r="AK99" s="42"/>
      <c r="AL99" s="43"/>
      <c r="AM99" s="43"/>
      <c r="AN99" s="43"/>
    </row>
    <row r="100" spans="1:40" s="33" customFormat="1" x14ac:dyDescent="0.2">
      <c r="A100" s="32"/>
      <c r="B100" s="69"/>
      <c r="C100" s="69"/>
      <c r="D100" s="69"/>
      <c r="E100" s="70"/>
      <c r="F100" s="71"/>
      <c r="G100" s="71"/>
      <c r="H100" s="71"/>
      <c r="I100" s="72"/>
      <c r="J100" s="71"/>
      <c r="K100" s="71"/>
      <c r="L100" s="71"/>
      <c r="M100" s="72"/>
      <c r="N100" s="71"/>
      <c r="O100" s="71"/>
      <c r="P100" s="71"/>
      <c r="Q100" s="72"/>
      <c r="R100" s="71"/>
      <c r="S100" s="71"/>
      <c r="T100" s="71"/>
      <c r="U100" s="72"/>
      <c r="V100" s="41"/>
      <c r="W100" s="41"/>
      <c r="X100" s="41"/>
      <c r="Y100" s="42"/>
      <c r="Z100" s="41"/>
      <c r="AA100" s="41"/>
      <c r="AB100" s="41"/>
      <c r="AC100" s="42"/>
      <c r="AD100" s="41"/>
      <c r="AE100" s="41"/>
      <c r="AF100" s="41"/>
      <c r="AG100" s="42"/>
      <c r="AH100" s="41"/>
      <c r="AI100" s="41"/>
      <c r="AJ100" s="41"/>
      <c r="AK100" s="42"/>
      <c r="AL100" s="43"/>
      <c r="AM100" s="43"/>
      <c r="AN100" s="43"/>
    </row>
    <row r="101" spans="1:40" s="33" customFormat="1" x14ac:dyDescent="0.2">
      <c r="A101" s="32"/>
      <c r="B101" s="73"/>
      <c r="C101" s="73"/>
      <c r="D101" s="73"/>
      <c r="E101" s="73"/>
      <c r="F101" s="74"/>
      <c r="G101" s="74"/>
      <c r="H101" s="74"/>
      <c r="I101" s="74"/>
      <c r="J101" s="74"/>
      <c r="K101" s="74"/>
      <c r="L101" s="74"/>
      <c r="M101" s="74"/>
      <c r="N101" s="74"/>
      <c r="O101" s="74"/>
      <c r="P101" s="74"/>
      <c r="Q101" s="74"/>
      <c r="R101" s="74"/>
      <c r="S101" s="74"/>
      <c r="T101" s="74"/>
      <c r="U101" s="74"/>
      <c r="V101" s="43"/>
      <c r="W101" s="43"/>
      <c r="X101" s="43"/>
      <c r="Y101" s="43"/>
      <c r="Z101" s="43"/>
      <c r="AA101" s="43"/>
      <c r="AB101" s="43"/>
      <c r="AC101" s="43"/>
      <c r="AD101" s="43"/>
      <c r="AE101" s="43"/>
      <c r="AF101" s="43"/>
      <c r="AG101" s="43"/>
      <c r="AH101" s="43"/>
      <c r="AI101" s="43"/>
      <c r="AJ101" s="43"/>
      <c r="AK101" s="43"/>
      <c r="AL101" s="43"/>
      <c r="AM101" s="43"/>
      <c r="AN101" s="43"/>
    </row>
    <row r="102" spans="1:40" s="33" customFormat="1" x14ac:dyDescent="0.2">
      <c r="A102" s="32"/>
      <c r="B102" s="73"/>
      <c r="C102" s="73"/>
      <c r="D102" s="73"/>
      <c r="E102" s="73"/>
      <c r="F102" s="74"/>
      <c r="G102" s="74"/>
      <c r="H102" s="74"/>
      <c r="I102" s="74"/>
      <c r="J102" s="74"/>
      <c r="K102" s="74"/>
      <c r="L102" s="74"/>
      <c r="M102" s="74"/>
      <c r="N102" s="74"/>
      <c r="O102" s="74"/>
      <c r="P102" s="74"/>
      <c r="Q102" s="74"/>
      <c r="R102" s="74"/>
      <c r="S102" s="74"/>
      <c r="T102" s="74"/>
      <c r="U102" s="74"/>
      <c r="V102" s="43"/>
      <c r="W102" s="43"/>
      <c r="X102" s="43"/>
      <c r="Y102" s="43"/>
      <c r="Z102" s="43"/>
      <c r="AA102" s="43"/>
      <c r="AB102" s="43"/>
      <c r="AC102" s="43"/>
      <c r="AD102" s="43"/>
      <c r="AE102" s="43"/>
      <c r="AF102" s="43"/>
      <c r="AG102" s="43"/>
      <c r="AH102" s="43"/>
      <c r="AI102" s="43"/>
      <c r="AJ102" s="43"/>
      <c r="AK102" s="43"/>
      <c r="AL102" s="43"/>
      <c r="AM102" s="43"/>
      <c r="AN102" s="43"/>
    </row>
    <row r="103" spans="1:40" s="33" customFormat="1" x14ac:dyDescent="0.2">
      <c r="A103" s="32"/>
      <c r="F103" s="43"/>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row>
    <row r="104" spans="1:40" s="33" customFormat="1" x14ac:dyDescent="0.2">
      <c r="A104" s="32"/>
      <c r="F104" s="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row>
    <row r="105" spans="1:40" s="33" customFormat="1" x14ac:dyDescent="0.2">
      <c r="A105" s="32"/>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row>
    <row r="106" spans="1:40" s="33" customFormat="1" x14ac:dyDescent="0.2">
      <c r="A106" s="32"/>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row>
    <row r="107" spans="1:40" s="33" customFormat="1" x14ac:dyDescent="0.2">
      <c r="A107" s="32"/>
      <c r="F107" s="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row>
    <row r="108" spans="1:40" s="33" customFormat="1" x14ac:dyDescent="0.2">
      <c r="A108" s="32"/>
      <c r="F108" s="43"/>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c r="AI108" s="43"/>
      <c r="AJ108" s="43"/>
      <c r="AK108" s="43"/>
      <c r="AL108" s="43"/>
      <c r="AM108" s="43"/>
      <c r="AN108" s="43"/>
    </row>
    <row r="109" spans="1:40" s="33" customFormat="1" x14ac:dyDescent="0.2">
      <c r="A109" s="32"/>
      <c r="F109" s="43"/>
      <c r="G109" s="43"/>
      <c r="H109" s="43"/>
      <c r="I109" s="43"/>
      <c r="J109" s="43"/>
      <c r="K109" s="43"/>
      <c r="L109" s="43"/>
      <c r="M109" s="43"/>
      <c r="N109" s="43"/>
      <c r="O109" s="43"/>
      <c r="P109" s="43"/>
      <c r="Q109" s="43"/>
      <c r="R109" s="43"/>
      <c r="S109" s="43"/>
      <c r="T109" s="43"/>
      <c r="U109" s="43"/>
      <c r="V109" s="43"/>
      <c r="W109" s="43"/>
      <c r="X109" s="43"/>
      <c r="Y109" s="43"/>
      <c r="Z109" s="43"/>
      <c r="AA109" s="43"/>
      <c r="AB109" s="43"/>
      <c r="AC109" s="43"/>
      <c r="AD109" s="43"/>
      <c r="AE109" s="43"/>
      <c r="AF109" s="43"/>
      <c r="AG109" s="43"/>
      <c r="AH109" s="43"/>
      <c r="AI109" s="43"/>
      <c r="AJ109" s="43"/>
      <c r="AK109" s="43"/>
      <c r="AL109" s="43"/>
      <c r="AM109" s="43"/>
      <c r="AN109" s="43"/>
    </row>
    <row r="110" spans="1:40" s="33" customFormat="1" x14ac:dyDescent="0.2">
      <c r="A110" s="32"/>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c r="AH110" s="43"/>
      <c r="AI110" s="43"/>
      <c r="AJ110" s="43"/>
      <c r="AK110" s="43"/>
      <c r="AL110" s="43"/>
      <c r="AM110" s="43"/>
      <c r="AN110" s="43"/>
    </row>
    <row r="111" spans="1:40" s="33" customFormat="1" x14ac:dyDescent="0.2">
      <c r="A111" s="32"/>
      <c r="F111" s="43"/>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43"/>
      <c r="AM111" s="43"/>
      <c r="AN111" s="43"/>
    </row>
    <row r="112" spans="1:40" s="33" customFormat="1" x14ac:dyDescent="0.2">
      <c r="A112" s="32"/>
      <c r="F112" s="43"/>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c r="AI112" s="43"/>
      <c r="AJ112" s="43"/>
      <c r="AK112" s="43"/>
      <c r="AL112" s="43"/>
      <c r="AM112" s="43"/>
      <c r="AN112" s="43"/>
    </row>
    <row r="113" spans="1:40" s="33" customFormat="1" x14ac:dyDescent="0.2">
      <c r="A113" s="32"/>
      <c r="F113" s="43"/>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43"/>
      <c r="AE113" s="43"/>
      <c r="AF113" s="43"/>
      <c r="AG113" s="43"/>
      <c r="AH113" s="43"/>
      <c r="AI113" s="43"/>
      <c r="AJ113" s="43"/>
      <c r="AK113" s="43"/>
      <c r="AL113" s="43"/>
      <c r="AM113" s="43"/>
      <c r="AN113" s="43"/>
    </row>
    <row r="114" spans="1:40" s="33" customFormat="1" x14ac:dyDescent="0.2">
      <c r="A114" s="32"/>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c r="AE114" s="43"/>
      <c r="AF114" s="43"/>
      <c r="AG114" s="43"/>
      <c r="AH114" s="43"/>
      <c r="AI114" s="43"/>
      <c r="AJ114" s="43"/>
      <c r="AK114" s="43"/>
      <c r="AL114" s="43"/>
      <c r="AM114" s="43"/>
      <c r="AN114" s="43"/>
    </row>
    <row r="115" spans="1:40" s="33" customFormat="1" x14ac:dyDescent="0.2">
      <c r="A115" s="32"/>
      <c r="F115" s="43"/>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c r="AI115" s="43"/>
      <c r="AJ115" s="43"/>
      <c r="AK115" s="43"/>
      <c r="AL115" s="43"/>
      <c r="AM115" s="43"/>
      <c r="AN115" s="43"/>
    </row>
    <row r="116" spans="1:40" s="33" customFormat="1" x14ac:dyDescent="0.2">
      <c r="A116" s="32"/>
      <c r="F116" s="43"/>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c r="AI116" s="43"/>
      <c r="AJ116" s="43"/>
      <c r="AK116" s="43"/>
      <c r="AL116" s="43"/>
      <c r="AM116" s="43"/>
      <c r="AN116" s="43"/>
    </row>
    <row r="117" spans="1:40" s="33" customFormat="1" x14ac:dyDescent="0.2">
      <c r="A117" s="32"/>
      <c r="F117" s="43"/>
      <c r="G117" s="43"/>
      <c r="H117" s="43"/>
      <c r="I117" s="43"/>
      <c r="J117" s="43"/>
      <c r="K117" s="43"/>
      <c r="L117" s="43"/>
      <c r="M117" s="43"/>
      <c r="N117" s="43"/>
      <c r="O117" s="43"/>
      <c r="P117" s="43"/>
      <c r="Q117" s="43"/>
      <c r="R117" s="43"/>
      <c r="S117" s="43"/>
      <c r="T117" s="43"/>
      <c r="U117" s="43"/>
      <c r="V117" s="43"/>
      <c r="W117" s="43"/>
      <c r="X117" s="43"/>
      <c r="Y117" s="43"/>
      <c r="Z117" s="43"/>
      <c r="AA117" s="43"/>
      <c r="AB117" s="43"/>
      <c r="AC117" s="43"/>
      <c r="AD117" s="43"/>
      <c r="AE117" s="43"/>
      <c r="AF117" s="43"/>
      <c r="AG117" s="43"/>
      <c r="AH117" s="43"/>
      <c r="AI117" s="43"/>
      <c r="AJ117" s="43"/>
      <c r="AK117" s="43"/>
      <c r="AL117" s="43"/>
      <c r="AM117" s="43"/>
      <c r="AN117" s="43"/>
    </row>
    <row r="118" spans="1:40" s="33" customFormat="1" x14ac:dyDescent="0.2">
      <c r="A118" s="32"/>
      <c r="F118" s="43"/>
      <c r="G118" s="43"/>
      <c r="H118" s="43"/>
      <c r="I118" s="43"/>
      <c r="J118" s="43"/>
      <c r="K118" s="43"/>
      <c r="L118" s="43"/>
      <c r="M118" s="43"/>
      <c r="N118" s="43"/>
      <c r="O118" s="43"/>
      <c r="P118" s="43"/>
      <c r="Q118" s="43"/>
      <c r="R118" s="43"/>
      <c r="S118" s="43"/>
      <c r="T118" s="43"/>
      <c r="U118" s="43"/>
      <c r="V118" s="43"/>
      <c r="W118" s="43"/>
      <c r="X118" s="43"/>
      <c r="Y118" s="43"/>
      <c r="Z118" s="43"/>
      <c r="AA118" s="43"/>
      <c r="AB118" s="43"/>
      <c r="AC118" s="43"/>
      <c r="AD118" s="43"/>
      <c r="AE118" s="43"/>
      <c r="AF118" s="43"/>
      <c r="AG118" s="43"/>
      <c r="AH118" s="43"/>
      <c r="AI118" s="43"/>
      <c r="AJ118" s="43"/>
      <c r="AK118" s="43"/>
      <c r="AL118" s="43"/>
      <c r="AM118" s="43"/>
      <c r="AN118" s="43"/>
    </row>
    <row r="119" spans="1:40" s="33" customFormat="1" x14ac:dyDescent="0.2">
      <c r="A119" s="32"/>
      <c r="F119" s="43"/>
      <c r="G119" s="43"/>
      <c r="H119" s="43"/>
      <c r="I119" s="43"/>
      <c r="J119" s="43"/>
      <c r="K119" s="43"/>
      <c r="L119" s="43"/>
      <c r="M119" s="43"/>
      <c r="N119" s="43"/>
      <c r="O119" s="43"/>
      <c r="P119" s="43"/>
      <c r="Q119" s="43"/>
      <c r="R119" s="43"/>
      <c r="S119" s="43"/>
      <c r="T119" s="43"/>
      <c r="U119" s="43"/>
      <c r="V119" s="43"/>
      <c r="W119" s="43"/>
      <c r="X119" s="43"/>
      <c r="Y119" s="43"/>
      <c r="Z119" s="43"/>
      <c r="AA119" s="43"/>
      <c r="AB119" s="43"/>
      <c r="AC119" s="43"/>
      <c r="AD119" s="43"/>
      <c r="AE119" s="43"/>
      <c r="AF119" s="43"/>
      <c r="AG119" s="43"/>
      <c r="AH119" s="43"/>
      <c r="AI119" s="43"/>
      <c r="AJ119" s="43"/>
      <c r="AK119" s="43"/>
      <c r="AL119" s="43"/>
      <c r="AM119" s="43"/>
      <c r="AN119" s="43"/>
    </row>
    <row r="120" spans="1:40" s="33" customFormat="1" x14ac:dyDescent="0.2">
      <c r="A120" s="32"/>
      <c r="F120" s="43"/>
      <c r="G120" s="43"/>
      <c r="H120" s="43"/>
      <c r="I120" s="43"/>
      <c r="J120" s="43"/>
      <c r="K120" s="43"/>
      <c r="L120" s="43"/>
      <c r="M120" s="43"/>
      <c r="N120" s="43"/>
      <c r="O120" s="43"/>
      <c r="P120" s="43"/>
      <c r="Q120" s="43"/>
      <c r="R120" s="43"/>
      <c r="S120" s="43"/>
      <c r="T120" s="43"/>
      <c r="U120" s="43"/>
      <c r="V120" s="43"/>
      <c r="W120" s="43"/>
      <c r="X120" s="43"/>
      <c r="Y120" s="43"/>
      <c r="Z120" s="43"/>
      <c r="AA120" s="43"/>
      <c r="AB120" s="43"/>
      <c r="AC120" s="43"/>
      <c r="AD120" s="43"/>
      <c r="AE120" s="43"/>
      <c r="AF120" s="43"/>
      <c r="AG120" s="43"/>
      <c r="AH120" s="43"/>
      <c r="AI120" s="43"/>
      <c r="AJ120" s="43"/>
      <c r="AK120" s="43"/>
      <c r="AL120" s="43"/>
      <c r="AM120" s="43"/>
      <c r="AN120" s="43"/>
    </row>
    <row r="121" spans="1:40" s="33" customFormat="1" x14ac:dyDescent="0.2">
      <c r="A121" s="32"/>
      <c r="F121" s="43"/>
      <c r="G121" s="43"/>
      <c r="H121" s="43"/>
      <c r="I121" s="43"/>
      <c r="J121" s="43"/>
      <c r="K121" s="43"/>
      <c r="L121" s="43"/>
      <c r="M121" s="43"/>
      <c r="N121" s="43"/>
      <c r="O121" s="43"/>
      <c r="P121" s="43"/>
      <c r="Q121" s="43"/>
      <c r="R121" s="43"/>
      <c r="S121" s="43"/>
      <c r="T121" s="43"/>
      <c r="U121" s="43"/>
      <c r="V121" s="43"/>
      <c r="W121" s="43"/>
      <c r="X121" s="43"/>
      <c r="Y121" s="43"/>
      <c r="Z121" s="43"/>
      <c r="AA121" s="43"/>
      <c r="AB121" s="43"/>
      <c r="AC121" s="43"/>
      <c r="AD121" s="43"/>
      <c r="AE121" s="43"/>
      <c r="AF121" s="43"/>
      <c r="AG121" s="43"/>
      <c r="AH121" s="43"/>
      <c r="AI121" s="43"/>
      <c r="AJ121" s="43"/>
      <c r="AK121" s="43"/>
      <c r="AL121" s="43"/>
      <c r="AM121" s="43"/>
      <c r="AN121" s="43"/>
    </row>
    <row r="122" spans="1:40" s="33" customFormat="1" x14ac:dyDescent="0.2">
      <c r="A122" s="32"/>
      <c r="F122" s="43"/>
      <c r="G122" s="43"/>
      <c r="H122" s="43"/>
      <c r="I122" s="43"/>
      <c r="J122" s="43"/>
      <c r="K122" s="43"/>
      <c r="L122" s="43"/>
      <c r="M122" s="43"/>
      <c r="N122" s="43"/>
      <c r="O122" s="43"/>
      <c r="P122" s="43"/>
      <c r="Q122" s="43"/>
      <c r="R122" s="43"/>
      <c r="S122" s="43"/>
      <c r="T122" s="43"/>
      <c r="U122" s="43"/>
      <c r="V122" s="43"/>
      <c r="W122" s="43"/>
      <c r="X122" s="43"/>
      <c r="Y122" s="43"/>
      <c r="Z122" s="43"/>
      <c r="AA122" s="43"/>
      <c r="AB122" s="43"/>
      <c r="AC122" s="43"/>
      <c r="AD122" s="43"/>
      <c r="AE122" s="43"/>
      <c r="AF122" s="43"/>
      <c r="AG122" s="43"/>
      <c r="AH122" s="43"/>
      <c r="AI122" s="43"/>
      <c r="AJ122" s="43"/>
      <c r="AK122" s="43"/>
      <c r="AL122" s="43"/>
      <c r="AM122" s="43"/>
      <c r="AN122" s="43"/>
    </row>
    <row r="123" spans="1:40" s="33" customFormat="1" x14ac:dyDescent="0.2">
      <c r="A123" s="32"/>
      <c r="F123" s="43"/>
      <c r="G123" s="43"/>
      <c r="H123" s="43"/>
      <c r="I123" s="43"/>
      <c r="J123" s="43"/>
      <c r="K123" s="43"/>
      <c r="L123" s="43"/>
      <c r="M123" s="43"/>
      <c r="N123" s="43"/>
      <c r="O123" s="43"/>
      <c r="P123" s="43"/>
      <c r="Q123" s="43"/>
      <c r="R123" s="43"/>
      <c r="S123" s="43"/>
      <c r="T123" s="43"/>
      <c r="U123" s="43"/>
      <c r="V123" s="43"/>
      <c r="W123" s="43"/>
      <c r="X123" s="43"/>
      <c r="Y123" s="43"/>
      <c r="Z123" s="43"/>
      <c r="AA123" s="43"/>
      <c r="AB123" s="43"/>
      <c r="AC123" s="43"/>
      <c r="AD123" s="43"/>
      <c r="AE123" s="43"/>
      <c r="AF123" s="43"/>
      <c r="AG123" s="43"/>
      <c r="AH123" s="43"/>
      <c r="AI123" s="43"/>
      <c r="AJ123" s="43"/>
      <c r="AK123" s="43"/>
      <c r="AL123" s="43"/>
      <c r="AM123" s="43"/>
      <c r="AN123" s="43"/>
    </row>
    <row r="124" spans="1:40" s="33" customFormat="1" x14ac:dyDescent="0.2">
      <c r="A124" s="32"/>
      <c r="F124" s="43"/>
      <c r="G124" s="43"/>
      <c r="H124" s="43"/>
      <c r="I124" s="43"/>
      <c r="J124" s="43"/>
      <c r="K124" s="43"/>
      <c r="L124" s="43"/>
      <c r="M124" s="43"/>
      <c r="N124" s="43"/>
      <c r="O124" s="43"/>
      <c r="P124" s="43"/>
      <c r="Q124" s="43"/>
      <c r="R124" s="43"/>
      <c r="S124" s="43"/>
      <c r="T124" s="43"/>
      <c r="U124" s="43"/>
      <c r="V124" s="43"/>
      <c r="W124" s="43"/>
      <c r="X124" s="43"/>
      <c r="Y124" s="43"/>
      <c r="Z124" s="43"/>
      <c r="AA124" s="43"/>
      <c r="AB124" s="43"/>
      <c r="AC124" s="43"/>
      <c r="AD124" s="43"/>
      <c r="AE124" s="43"/>
      <c r="AF124" s="43"/>
      <c r="AG124" s="43"/>
      <c r="AH124" s="43"/>
      <c r="AI124" s="43"/>
      <c r="AJ124" s="43"/>
      <c r="AK124" s="43"/>
      <c r="AL124" s="43"/>
      <c r="AM124" s="43"/>
      <c r="AN124" s="43"/>
    </row>
    <row r="125" spans="1:40" s="33" customFormat="1" x14ac:dyDescent="0.2">
      <c r="A125" s="32"/>
      <c r="F125" s="43"/>
      <c r="G125" s="43"/>
      <c r="H125" s="43"/>
      <c r="I125" s="43"/>
      <c r="J125" s="43"/>
      <c r="K125" s="43"/>
      <c r="L125" s="43"/>
      <c r="M125" s="43"/>
      <c r="N125" s="43"/>
      <c r="O125" s="43"/>
      <c r="P125" s="43"/>
      <c r="Q125" s="43"/>
      <c r="R125" s="43"/>
      <c r="S125" s="43"/>
      <c r="T125" s="43"/>
      <c r="U125" s="43"/>
      <c r="V125" s="43"/>
      <c r="W125" s="43"/>
      <c r="X125" s="43"/>
      <c r="Y125" s="43"/>
      <c r="Z125" s="43"/>
      <c r="AA125" s="43"/>
      <c r="AB125" s="43"/>
      <c r="AC125" s="43"/>
      <c r="AD125" s="43"/>
      <c r="AE125" s="43"/>
      <c r="AF125" s="43"/>
      <c r="AG125" s="43"/>
      <c r="AH125" s="43"/>
      <c r="AI125" s="43"/>
      <c r="AJ125" s="43"/>
      <c r="AK125" s="43"/>
      <c r="AL125" s="43"/>
      <c r="AM125" s="43"/>
      <c r="AN125" s="43"/>
    </row>
    <row r="126" spans="1:40" s="33" customFormat="1" x14ac:dyDescent="0.2">
      <c r="A126" s="32"/>
      <c r="F126" s="43"/>
      <c r="G126" s="43"/>
      <c r="H126" s="43"/>
      <c r="I126" s="43"/>
      <c r="J126" s="43"/>
      <c r="K126" s="43"/>
      <c r="L126" s="43"/>
      <c r="M126" s="43"/>
      <c r="N126" s="43"/>
      <c r="O126" s="43"/>
      <c r="P126" s="43"/>
      <c r="Q126" s="43"/>
      <c r="R126" s="43"/>
      <c r="S126" s="43"/>
      <c r="T126" s="43"/>
      <c r="U126" s="43"/>
      <c r="V126" s="43"/>
      <c r="W126" s="43"/>
      <c r="X126" s="43"/>
      <c r="Y126" s="43"/>
      <c r="Z126" s="43"/>
      <c r="AA126" s="43"/>
      <c r="AB126" s="43"/>
      <c r="AC126" s="43"/>
      <c r="AD126" s="43"/>
      <c r="AE126" s="43"/>
      <c r="AF126" s="43"/>
      <c r="AG126" s="43"/>
      <c r="AH126" s="43"/>
      <c r="AI126" s="43"/>
      <c r="AJ126" s="43"/>
      <c r="AK126" s="43"/>
      <c r="AL126" s="43"/>
      <c r="AM126" s="43"/>
      <c r="AN126" s="43"/>
    </row>
    <row r="127" spans="1:40" s="33" customFormat="1" x14ac:dyDescent="0.2">
      <c r="A127" s="32"/>
      <c r="F127" s="43"/>
      <c r="G127" s="43"/>
      <c r="H127" s="43"/>
      <c r="I127" s="43"/>
      <c r="J127" s="43"/>
      <c r="K127" s="43"/>
      <c r="L127" s="43"/>
      <c r="M127" s="43"/>
      <c r="N127" s="43"/>
      <c r="O127" s="43"/>
      <c r="P127" s="43"/>
      <c r="Q127" s="43"/>
      <c r="R127" s="43"/>
      <c r="S127" s="43"/>
      <c r="T127" s="43"/>
      <c r="U127" s="43"/>
      <c r="V127" s="43"/>
      <c r="W127" s="43"/>
      <c r="X127" s="43"/>
      <c r="Y127" s="43"/>
      <c r="Z127" s="43"/>
      <c r="AA127" s="43"/>
      <c r="AB127" s="43"/>
      <c r="AC127" s="43"/>
      <c r="AD127" s="43"/>
      <c r="AE127" s="43"/>
      <c r="AF127" s="43"/>
      <c r="AG127" s="43"/>
      <c r="AH127" s="43"/>
      <c r="AI127" s="43"/>
      <c r="AJ127" s="43"/>
      <c r="AK127" s="43"/>
      <c r="AL127" s="43"/>
      <c r="AM127" s="43"/>
      <c r="AN127" s="43"/>
    </row>
    <row r="128" spans="1:40" s="33" customFormat="1" x14ac:dyDescent="0.2">
      <c r="A128" s="32"/>
      <c r="F128" s="43"/>
      <c r="G128" s="43"/>
      <c r="H128" s="43"/>
      <c r="I128" s="43"/>
      <c r="J128" s="43"/>
      <c r="K128" s="43"/>
      <c r="L128" s="43"/>
      <c r="M128" s="43"/>
      <c r="N128" s="43"/>
      <c r="O128" s="43"/>
      <c r="P128" s="43"/>
      <c r="Q128" s="43"/>
      <c r="R128" s="43"/>
      <c r="S128" s="43"/>
      <c r="T128" s="43"/>
      <c r="U128" s="43"/>
      <c r="V128" s="43"/>
      <c r="W128" s="43"/>
      <c r="X128" s="43"/>
      <c r="Y128" s="43"/>
      <c r="Z128" s="43"/>
      <c r="AA128" s="43"/>
      <c r="AB128" s="43"/>
      <c r="AC128" s="43"/>
      <c r="AD128" s="43"/>
      <c r="AE128" s="43"/>
      <c r="AF128" s="43"/>
      <c r="AG128" s="43"/>
      <c r="AH128" s="43"/>
      <c r="AI128" s="43"/>
      <c r="AJ128" s="43"/>
      <c r="AK128" s="43"/>
      <c r="AL128" s="43"/>
      <c r="AM128" s="43"/>
      <c r="AN128" s="43"/>
    </row>
    <row r="129" spans="1:40" s="33" customFormat="1" x14ac:dyDescent="0.2">
      <c r="A129" s="32"/>
      <c r="F129" s="43"/>
      <c r="G129" s="43"/>
      <c r="H129" s="43"/>
      <c r="I129" s="43"/>
      <c r="J129" s="43"/>
      <c r="K129" s="43"/>
      <c r="L129" s="43"/>
      <c r="M129" s="43"/>
      <c r="N129" s="43"/>
      <c r="O129" s="43"/>
      <c r="P129" s="43"/>
      <c r="Q129" s="43"/>
      <c r="R129" s="43"/>
      <c r="S129" s="43"/>
      <c r="T129" s="43"/>
      <c r="U129" s="43"/>
      <c r="V129" s="43"/>
      <c r="W129" s="43"/>
      <c r="X129" s="43"/>
      <c r="Y129" s="43"/>
      <c r="Z129" s="43"/>
      <c r="AA129" s="43"/>
      <c r="AB129" s="43"/>
      <c r="AC129" s="43"/>
      <c r="AD129" s="43"/>
      <c r="AE129" s="43"/>
      <c r="AF129" s="43"/>
      <c r="AG129" s="43"/>
      <c r="AH129" s="43"/>
      <c r="AI129" s="43"/>
      <c r="AJ129" s="43"/>
      <c r="AK129" s="43"/>
      <c r="AL129" s="43"/>
      <c r="AM129" s="43"/>
      <c r="AN129" s="43"/>
    </row>
    <row r="130" spans="1:40" s="33" customFormat="1" x14ac:dyDescent="0.2">
      <c r="A130" s="32"/>
      <c r="F130" s="43"/>
      <c r="G130" s="43"/>
      <c r="H130" s="43"/>
      <c r="I130" s="43"/>
      <c r="J130" s="43"/>
      <c r="K130" s="43"/>
      <c r="L130" s="43"/>
      <c r="M130" s="43"/>
      <c r="N130" s="43"/>
      <c r="O130" s="43"/>
      <c r="P130" s="43"/>
      <c r="Q130" s="43"/>
      <c r="R130" s="43"/>
      <c r="S130" s="43"/>
      <c r="T130" s="43"/>
      <c r="U130" s="43"/>
      <c r="V130" s="43"/>
      <c r="W130" s="43"/>
      <c r="X130" s="43"/>
      <c r="Y130" s="43"/>
      <c r="Z130" s="43"/>
      <c r="AA130" s="43"/>
      <c r="AB130" s="43"/>
      <c r="AC130" s="43"/>
      <c r="AD130" s="43"/>
      <c r="AE130" s="43"/>
      <c r="AF130" s="43"/>
      <c r="AG130" s="43"/>
      <c r="AH130" s="43"/>
      <c r="AI130" s="43"/>
      <c r="AJ130" s="43"/>
      <c r="AK130" s="43"/>
      <c r="AL130" s="43"/>
      <c r="AM130" s="43"/>
      <c r="AN130" s="43"/>
    </row>
    <row r="131" spans="1:40" s="33" customFormat="1" x14ac:dyDescent="0.2">
      <c r="A131" s="32"/>
      <c r="F131" s="43"/>
      <c r="G131" s="43"/>
      <c r="H131" s="43"/>
      <c r="I131" s="43"/>
      <c r="J131" s="43"/>
      <c r="K131" s="43"/>
      <c r="L131" s="43"/>
      <c r="M131" s="43"/>
      <c r="N131" s="43"/>
      <c r="O131" s="43"/>
      <c r="P131" s="43"/>
      <c r="Q131" s="43"/>
      <c r="R131" s="43"/>
      <c r="S131" s="43"/>
      <c r="T131" s="43"/>
      <c r="U131" s="43"/>
      <c r="V131" s="43"/>
      <c r="W131" s="43"/>
      <c r="X131" s="43"/>
      <c r="Y131" s="43"/>
      <c r="Z131" s="43"/>
      <c r="AA131" s="43"/>
      <c r="AB131" s="43"/>
      <c r="AC131" s="43"/>
      <c r="AD131" s="43"/>
      <c r="AE131" s="43"/>
      <c r="AF131" s="43"/>
      <c r="AG131" s="43"/>
      <c r="AH131" s="43"/>
      <c r="AI131" s="43"/>
      <c r="AJ131" s="43"/>
      <c r="AK131" s="43"/>
      <c r="AL131" s="43"/>
      <c r="AM131" s="43"/>
      <c r="AN131" s="43"/>
    </row>
    <row r="132" spans="1:40" s="33" customFormat="1" x14ac:dyDescent="0.2">
      <c r="A132" s="32"/>
      <c r="F132" s="43"/>
      <c r="G132" s="43"/>
      <c r="H132" s="43"/>
      <c r="I132" s="43"/>
      <c r="J132" s="43"/>
      <c r="K132" s="43"/>
      <c r="L132" s="43"/>
      <c r="M132" s="43"/>
      <c r="N132" s="43"/>
      <c r="O132" s="43"/>
      <c r="P132" s="43"/>
      <c r="Q132" s="43"/>
      <c r="R132" s="43"/>
      <c r="S132" s="43"/>
      <c r="T132" s="43"/>
      <c r="U132" s="43"/>
      <c r="V132" s="43"/>
      <c r="W132" s="43"/>
      <c r="X132" s="43"/>
      <c r="Y132" s="43"/>
      <c r="Z132" s="43"/>
      <c r="AA132" s="43"/>
      <c r="AB132" s="43"/>
      <c r="AC132" s="43"/>
      <c r="AD132" s="43"/>
      <c r="AE132" s="43"/>
      <c r="AF132" s="43"/>
      <c r="AG132" s="43"/>
      <c r="AH132" s="43"/>
      <c r="AI132" s="43"/>
      <c r="AJ132" s="43"/>
      <c r="AK132" s="43"/>
      <c r="AL132" s="43"/>
      <c r="AM132" s="43"/>
      <c r="AN132" s="43"/>
    </row>
    <row r="133" spans="1:40" s="33" customFormat="1" x14ac:dyDescent="0.2">
      <c r="A133" s="32"/>
      <c r="F133" s="43"/>
      <c r="G133" s="43"/>
      <c r="H133" s="43"/>
      <c r="I133" s="43"/>
      <c r="J133" s="43"/>
      <c r="K133" s="43"/>
      <c r="L133" s="43"/>
      <c r="M133" s="43"/>
      <c r="N133" s="43"/>
      <c r="O133" s="43"/>
      <c r="P133" s="43"/>
      <c r="Q133" s="43"/>
      <c r="R133" s="43"/>
      <c r="S133" s="43"/>
      <c r="T133" s="43"/>
      <c r="U133" s="43"/>
      <c r="V133" s="43"/>
      <c r="W133" s="43"/>
      <c r="X133" s="43"/>
      <c r="Y133" s="43"/>
      <c r="Z133" s="43"/>
      <c r="AA133" s="43"/>
      <c r="AB133" s="43"/>
      <c r="AC133" s="43"/>
      <c r="AD133" s="43"/>
      <c r="AE133" s="43"/>
      <c r="AF133" s="43"/>
      <c r="AG133" s="43"/>
      <c r="AH133" s="43"/>
      <c r="AI133" s="43"/>
      <c r="AJ133" s="43"/>
      <c r="AK133" s="43"/>
      <c r="AL133" s="43"/>
      <c r="AM133" s="43"/>
      <c r="AN133" s="43"/>
    </row>
    <row r="134" spans="1:40" s="33" customFormat="1" x14ac:dyDescent="0.2">
      <c r="A134" s="32"/>
      <c r="F134" s="43"/>
      <c r="G134" s="43"/>
      <c r="H134" s="43"/>
      <c r="I134" s="43"/>
      <c r="J134" s="43"/>
      <c r="K134" s="43"/>
      <c r="L134" s="43"/>
      <c r="M134" s="43"/>
      <c r="N134" s="43"/>
      <c r="O134" s="43"/>
      <c r="P134" s="43"/>
      <c r="Q134" s="43"/>
      <c r="R134" s="43"/>
      <c r="S134" s="43"/>
      <c r="T134" s="43"/>
      <c r="U134" s="43"/>
      <c r="V134" s="43"/>
      <c r="W134" s="43"/>
      <c r="X134" s="43"/>
      <c r="Y134" s="43"/>
      <c r="Z134" s="43"/>
      <c r="AA134" s="43"/>
      <c r="AB134" s="43"/>
      <c r="AC134" s="43"/>
      <c r="AD134" s="43"/>
      <c r="AE134" s="43"/>
      <c r="AF134" s="43"/>
      <c r="AG134" s="43"/>
      <c r="AH134" s="43"/>
      <c r="AI134" s="43"/>
      <c r="AJ134" s="43"/>
      <c r="AK134" s="43"/>
      <c r="AL134" s="43"/>
      <c r="AM134" s="43"/>
      <c r="AN134" s="43"/>
    </row>
    <row r="135" spans="1:40" s="33" customFormat="1" x14ac:dyDescent="0.2">
      <c r="A135" s="32"/>
      <c r="F135" s="43"/>
      <c r="G135" s="43"/>
      <c r="H135" s="43"/>
      <c r="I135" s="43"/>
      <c r="J135" s="43"/>
      <c r="K135" s="43"/>
      <c r="L135" s="43"/>
      <c r="M135" s="43"/>
      <c r="N135" s="43"/>
      <c r="O135" s="43"/>
      <c r="P135" s="43"/>
      <c r="Q135" s="43"/>
      <c r="R135" s="43"/>
      <c r="S135" s="43"/>
      <c r="T135" s="43"/>
      <c r="U135" s="43"/>
      <c r="V135" s="43"/>
      <c r="W135" s="43"/>
      <c r="X135" s="43"/>
      <c r="Y135" s="43"/>
      <c r="Z135" s="43"/>
      <c r="AA135" s="43"/>
      <c r="AB135" s="43"/>
      <c r="AC135" s="43"/>
      <c r="AD135" s="43"/>
      <c r="AE135" s="43"/>
      <c r="AF135" s="43"/>
      <c r="AG135" s="43"/>
      <c r="AH135" s="43"/>
      <c r="AI135" s="43"/>
      <c r="AJ135" s="43"/>
      <c r="AK135" s="43"/>
      <c r="AL135" s="43"/>
      <c r="AM135" s="43"/>
      <c r="AN135" s="43"/>
    </row>
    <row r="136" spans="1:40" s="33" customFormat="1" x14ac:dyDescent="0.2">
      <c r="A136" s="32"/>
      <c r="F136" s="43"/>
      <c r="G136" s="43"/>
      <c r="H136" s="43"/>
      <c r="I136" s="43"/>
      <c r="J136" s="43"/>
      <c r="K136" s="43"/>
      <c r="L136" s="43"/>
      <c r="M136" s="43"/>
      <c r="N136" s="43"/>
      <c r="O136" s="43"/>
      <c r="P136" s="43"/>
      <c r="Q136" s="43"/>
      <c r="R136" s="43"/>
      <c r="S136" s="43"/>
      <c r="T136" s="43"/>
      <c r="U136" s="43"/>
      <c r="V136" s="43"/>
      <c r="W136" s="43"/>
      <c r="X136" s="43"/>
      <c r="Y136" s="43"/>
      <c r="Z136" s="43"/>
      <c r="AA136" s="43"/>
      <c r="AB136" s="43"/>
      <c r="AC136" s="43"/>
      <c r="AD136" s="43"/>
      <c r="AE136" s="43"/>
      <c r="AF136" s="43"/>
      <c r="AG136" s="43"/>
      <c r="AH136" s="43"/>
      <c r="AI136" s="43"/>
      <c r="AJ136" s="43"/>
      <c r="AK136" s="43"/>
      <c r="AL136" s="43"/>
      <c r="AM136" s="43"/>
      <c r="AN136" s="43"/>
    </row>
    <row r="137" spans="1:40" s="33" customFormat="1" x14ac:dyDescent="0.2">
      <c r="A137" s="32"/>
      <c r="F137" s="43"/>
      <c r="G137" s="43"/>
      <c r="H137" s="43"/>
      <c r="I137" s="43"/>
      <c r="J137" s="43"/>
      <c r="K137" s="43"/>
      <c r="L137" s="43"/>
      <c r="M137" s="43"/>
      <c r="N137" s="43"/>
      <c r="O137" s="43"/>
      <c r="P137" s="43"/>
      <c r="Q137" s="43"/>
      <c r="R137" s="43"/>
      <c r="S137" s="43"/>
      <c r="T137" s="43"/>
      <c r="U137" s="43"/>
      <c r="V137" s="43"/>
      <c r="W137" s="43"/>
      <c r="X137" s="43"/>
      <c r="Y137" s="43"/>
      <c r="Z137" s="43"/>
      <c r="AA137" s="43"/>
      <c r="AB137" s="43"/>
      <c r="AC137" s="43"/>
      <c r="AD137" s="43"/>
      <c r="AE137" s="43"/>
      <c r="AF137" s="43"/>
      <c r="AG137" s="43"/>
      <c r="AH137" s="43"/>
      <c r="AI137" s="43"/>
      <c r="AJ137" s="43"/>
      <c r="AK137" s="43"/>
      <c r="AL137" s="43"/>
      <c r="AM137" s="43"/>
      <c r="AN137" s="43"/>
    </row>
    <row r="138" spans="1:40" s="33" customFormat="1" x14ac:dyDescent="0.2">
      <c r="A138" s="32"/>
      <c r="F138" s="43"/>
      <c r="G138" s="43"/>
      <c r="H138" s="43"/>
      <c r="I138" s="43"/>
      <c r="J138" s="43"/>
      <c r="K138" s="43"/>
      <c r="L138" s="43"/>
      <c r="M138" s="43"/>
      <c r="N138" s="43"/>
      <c r="O138" s="43"/>
      <c r="P138" s="43"/>
      <c r="Q138" s="43"/>
      <c r="R138" s="43"/>
      <c r="S138" s="43"/>
      <c r="T138" s="43"/>
      <c r="U138" s="43"/>
      <c r="V138" s="43"/>
      <c r="W138" s="43"/>
      <c r="X138" s="43"/>
      <c r="Y138" s="43"/>
      <c r="Z138" s="43"/>
      <c r="AA138" s="43"/>
      <c r="AB138" s="43"/>
      <c r="AC138" s="43"/>
      <c r="AD138" s="43"/>
      <c r="AE138" s="43"/>
      <c r="AF138" s="43"/>
      <c r="AG138" s="43"/>
      <c r="AH138" s="43"/>
      <c r="AI138" s="43"/>
      <c r="AJ138" s="43"/>
      <c r="AK138" s="43"/>
      <c r="AL138" s="43"/>
      <c r="AM138" s="43"/>
      <c r="AN138" s="43"/>
    </row>
    <row r="139" spans="1:40" s="33" customFormat="1" x14ac:dyDescent="0.2">
      <c r="A139" s="32"/>
      <c r="F139" s="43"/>
      <c r="G139" s="43"/>
      <c r="H139" s="43"/>
      <c r="I139" s="43"/>
      <c r="J139" s="43"/>
      <c r="K139" s="43"/>
      <c r="L139" s="43"/>
      <c r="M139" s="43"/>
      <c r="N139" s="43"/>
      <c r="O139" s="43"/>
      <c r="P139" s="43"/>
      <c r="Q139" s="43"/>
      <c r="R139" s="43"/>
      <c r="S139" s="43"/>
      <c r="T139" s="43"/>
      <c r="U139" s="43"/>
      <c r="V139" s="43"/>
      <c r="W139" s="43"/>
      <c r="X139" s="43"/>
      <c r="Y139" s="43"/>
      <c r="Z139" s="43"/>
      <c r="AA139" s="43"/>
      <c r="AB139" s="43"/>
      <c r="AC139" s="43"/>
      <c r="AD139" s="43"/>
      <c r="AE139" s="43"/>
      <c r="AF139" s="43"/>
      <c r="AG139" s="43"/>
      <c r="AH139" s="43"/>
      <c r="AI139" s="43"/>
      <c r="AJ139" s="43"/>
      <c r="AK139" s="43"/>
      <c r="AL139" s="43"/>
      <c r="AM139" s="43"/>
      <c r="AN139" s="43"/>
    </row>
    <row r="140" spans="1:40" s="33" customFormat="1" x14ac:dyDescent="0.2">
      <c r="A140" s="32"/>
      <c r="F140" s="43"/>
      <c r="G140" s="43"/>
      <c r="H140" s="43"/>
      <c r="I140" s="43"/>
      <c r="J140" s="43"/>
      <c r="K140" s="43"/>
      <c r="L140" s="43"/>
      <c r="M140" s="43"/>
      <c r="N140" s="43"/>
      <c r="O140" s="43"/>
      <c r="P140" s="43"/>
      <c r="Q140" s="43"/>
      <c r="R140" s="43"/>
      <c r="S140" s="43"/>
      <c r="T140" s="43"/>
      <c r="U140" s="43"/>
      <c r="V140" s="43"/>
      <c r="W140" s="43"/>
      <c r="X140" s="43"/>
      <c r="Y140" s="43"/>
      <c r="Z140" s="43"/>
      <c r="AA140" s="43"/>
      <c r="AB140" s="43"/>
      <c r="AC140" s="43"/>
      <c r="AD140" s="43"/>
      <c r="AE140" s="43"/>
      <c r="AF140" s="43"/>
      <c r="AG140" s="43"/>
      <c r="AH140" s="43"/>
      <c r="AI140" s="43"/>
      <c r="AJ140" s="43"/>
      <c r="AK140" s="43"/>
      <c r="AL140" s="43"/>
      <c r="AM140" s="43"/>
      <c r="AN140" s="43"/>
    </row>
    <row r="141" spans="1:40" s="33" customFormat="1" x14ac:dyDescent="0.2">
      <c r="A141" s="32"/>
      <c r="F141" s="43"/>
      <c r="G141" s="43"/>
      <c r="H141" s="43"/>
      <c r="I141" s="43"/>
      <c r="J141" s="43"/>
      <c r="K141" s="43"/>
      <c r="L141" s="43"/>
      <c r="M141" s="43"/>
      <c r="N141" s="43"/>
      <c r="O141" s="43"/>
      <c r="P141" s="43"/>
      <c r="Q141" s="43"/>
      <c r="R141" s="43"/>
      <c r="S141" s="43"/>
      <c r="T141" s="43"/>
      <c r="U141" s="43"/>
      <c r="V141" s="43"/>
      <c r="W141" s="43"/>
      <c r="X141" s="43"/>
      <c r="Y141" s="43"/>
      <c r="Z141" s="43"/>
      <c r="AA141" s="43"/>
      <c r="AB141" s="43"/>
      <c r="AC141" s="43"/>
      <c r="AD141" s="43"/>
      <c r="AE141" s="43"/>
      <c r="AF141" s="43"/>
      <c r="AG141" s="43"/>
      <c r="AH141" s="43"/>
      <c r="AI141" s="43"/>
      <c r="AJ141" s="43"/>
      <c r="AK141" s="43"/>
      <c r="AL141" s="43"/>
      <c r="AM141" s="43"/>
      <c r="AN141" s="43"/>
    </row>
    <row r="142" spans="1:40" s="33" customFormat="1" x14ac:dyDescent="0.2">
      <c r="A142" s="32"/>
      <c r="F142" s="43"/>
      <c r="G142" s="43"/>
      <c r="H142" s="43"/>
      <c r="I142" s="43"/>
      <c r="J142" s="43"/>
      <c r="K142" s="43"/>
      <c r="L142" s="43"/>
      <c r="M142" s="43"/>
      <c r="N142" s="43"/>
      <c r="O142" s="43"/>
      <c r="P142" s="43"/>
      <c r="Q142" s="43"/>
      <c r="R142" s="43"/>
      <c r="S142" s="43"/>
      <c r="T142" s="43"/>
      <c r="U142" s="43"/>
      <c r="V142" s="43"/>
      <c r="W142" s="43"/>
      <c r="X142" s="43"/>
      <c r="Y142" s="43"/>
      <c r="Z142" s="43"/>
      <c r="AA142" s="43"/>
      <c r="AB142" s="43"/>
      <c r="AC142" s="43"/>
      <c r="AD142" s="43"/>
      <c r="AE142" s="43"/>
      <c r="AF142" s="43"/>
      <c r="AG142" s="43"/>
      <c r="AH142" s="43"/>
      <c r="AI142" s="43"/>
      <c r="AJ142" s="43"/>
      <c r="AK142" s="43"/>
      <c r="AL142" s="43"/>
      <c r="AM142" s="43"/>
      <c r="AN142" s="43"/>
    </row>
    <row r="143" spans="1:40" s="33" customFormat="1" x14ac:dyDescent="0.2">
      <c r="A143" s="32"/>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row>
    <row r="144" spans="1:40" s="33" customFormat="1" x14ac:dyDescent="0.2">
      <c r="A144" s="32"/>
      <c r="F144" s="43"/>
      <c r="G144" s="43"/>
      <c r="H144" s="43"/>
      <c r="I144" s="43"/>
      <c r="J144" s="43"/>
      <c r="K144" s="43"/>
      <c r="L144" s="43"/>
      <c r="M144" s="43"/>
      <c r="N144" s="43"/>
      <c r="O144" s="43"/>
      <c r="P144" s="43"/>
      <c r="Q144" s="43"/>
      <c r="R144" s="43"/>
      <c r="S144" s="43"/>
      <c r="T144" s="43"/>
      <c r="U144" s="43"/>
      <c r="V144" s="43"/>
      <c r="W144" s="43"/>
      <c r="X144" s="43"/>
      <c r="Y144" s="43"/>
      <c r="Z144" s="43"/>
      <c r="AA144" s="43"/>
      <c r="AB144" s="43"/>
      <c r="AC144" s="43"/>
      <c r="AD144" s="43"/>
      <c r="AE144" s="43"/>
      <c r="AF144" s="43"/>
      <c r="AG144" s="43"/>
      <c r="AH144" s="43"/>
      <c r="AI144" s="43"/>
      <c r="AJ144" s="43"/>
      <c r="AK144" s="43"/>
      <c r="AL144" s="43"/>
      <c r="AM144" s="43"/>
      <c r="AN144" s="43"/>
    </row>
    <row r="145" spans="1:40" s="33" customFormat="1" x14ac:dyDescent="0.2">
      <c r="A145" s="32"/>
      <c r="F145" s="43"/>
      <c r="G145" s="43"/>
      <c r="H145" s="43"/>
      <c r="I145" s="43"/>
      <c r="J145" s="43"/>
      <c r="K145" s="43"/>
      <c r="L145" s="43"/>
      <c r="M145" s="43"/>
      <c r="N145" s="43"/>
      <c r="O145" s="43"/>
      <c r="P145" s="43"/>
      <c r="Q145" s="43"/>
      <c r="R145" s="43"/>
      <c r="S145" s="43"/>
      <c r="T145" s="43"/>
      <c r="U145" s="43"/>
      <c r="V145" s="43"/>
      <c r="W145" s="43"/>
      <c r="X145" s="43"/>
      <c r="Y145" s="43"/>
      <c r="Z145" s="43"/>
      <c r="AA145" s="43"/>
      <c r="AB145" s="43"/>
      <c r="AC145" s="43"/>
      <c r="AD145" s="43"/>
      <c r="AE145" s="43"/>
      <c r="AF145" s="43"/>
      <c r="AG145" s="43"/>
      <c r="AH145" s="43"/>
      <c r="AI145" s="43"/>
      <c r="AJ145" s="43"/>
      <c r="AK145" s="43"/>
      <c r="AL145" s="43"/>
      <c r="AM145" s="43"/>
      <c r="AN145" s="43"/>
    </row>
    <row r="146" spans="1:40" x14ac:dyDescent="0.2">
      <c r="A146" s="1"/>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row>
    <row r="147" spans="1:40" x14ac:dyDescent="0.2">
      <c r="A147" s="1"/>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row>
    <row r="148" spans="1:40" x14ac:dyDescent="0.2">
      <c r="A148" s="1"/>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row>
    <row r="149" spans="1:40" x14ac:dyDescent="0.2">
      <c r="A149" s="1"/>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row>
    <row r="150" spans="1:40" x14ac:dyDescent="0.2">
      <c r="A150" s="1"/>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row>
    <row r="151" spans="1:40" x14ac:dyDescent="0.2">
      <c r="A151" s="1"/>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row>
    <row r="152" spans="1:40" x14ac:dyDescent="0.2">
      <c r="A152" s="1"/>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row>
    <row r="153" spans="1:40" x14ac:dyDescent="0.2">
      <c r="A153" s="1"/>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row>
    <row r="154" spans="1:40" x14ac:dyDescent="0.2">
      <c r="A154" s="1"/>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row>
    <row r="155" spans="1:40" x14ac:dyDescent="0.2">
      <c r="A155" s="1"/>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row>
    <row r="156" spans="1:40" x14ac:dyDescent="0.2">
      <c r="A156" s="1"/>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row>
    <row r="157" spans="1:40" x14ac:dyDescent="0.2">
      <c r="A157" s="1"/>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row>
    <row r="158" spans="1:40" x14ac:dyDescent="0.2">
      <c r="A158" s="1"/>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row>
    <row r="159" spans="1:40" x14ac:dyDescent="0.2">
      <c r="A159" s="1"/>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row>
    <row r="160" spans="1:40" x14ac:dyDescent="0.2">
      <c r="A160" s="1"/>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row>
    <row r="161" spans="1:40" x14ac:dyDescent="0.2">
      <c r="A161" s="1"/>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row>
    <row r="162" spans="1:40" x14ac:dyDescent="0.2">
      <c r="A162" s="1"/>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row>
    <row r="163" spans="1:40" x14ac:dyDescent="0.2">
      <c r="A163" s="1"/>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row>
    <row r="164" spans="1:40" x14ac:dyDescent="0.2">
      <c r="A164" s="1"/>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row>
    <row r="165" spans="1:40" x14ac:dyDescent="0.2">
      <c r="A165" s="1"/>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row>
    <row r="166" spans="1:40" x14ac:dyDescent="0.2">
      <c r="A166" s="1"/>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row>
    <row r="167" spans="1:40" x14ac:dyDescent="0.2">
      <c r="A167" s="1"/>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row>
    <row r="168" spans="1:40" x14ac:dyDescent="0.2">
      <c r="A168" s="1"/>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row>
    <row r="169" spans="1:40" x14ac:dyDescent="0.2">
      <c r="A169" s="1"/>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row>
    <row r="170" spans="1:40" x14ac:dyDescent="0.2">
      <c r="A170" s="1"/>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row>
    <row r="171" spans="1:40" x14ac:dyDescent="0.2">
      <c r="A171" s="1"/>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row>
    <row r="172" spans="1:40" x14ac:dyDescent="0.2">
      <c r="A172" s="1"/>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row>
    <row r="173" spans="1:40" x14ac:dyDescent="0.2">
      <c r="A173" s="1"/>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row>
    <row r="174" spans="1:40" x14ac:dyDescent="0.2">
      <c r="A174" s="1"/>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row>
    <row r="175" spans="1:40" x14ac:dyDescent="0.2">
      <c r="A175" s="1"/>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row>
    <row r="176" spans="1:40" x14ac:dyDescent="0.2">
      <c r="A176" s="1"/>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row>
    <row r="177" spans="1:40" x14ac:dyDescent="0.2">
      <c r="A177" s="1"/>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row>
    <row r="178" spans="1:40" x14ac:dyDescent="0.2">
      <c r="A178" s="1"/>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row>
    <row r="179" spans="1:40" x14ac:dyDescent="0.2">
      <c r="A179" s="1"/>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row>
    <row r="180" spans="1:40" x14ac:dyDescent="0.2">
      <c r="A180" s="1"/>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row>
    <row r="181" spans="1:40" x14ac:dyDescent="0.2">
      <c r="A181" s="1"/>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row>
    <row r="182" spans="1:40" x14ac:dyDescent="0.2">
      <c r="A182" s="1"/>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row>
    <row r="183" spans="1:40" x14ac:dyDescent="0.2">
      <c r="A183" s="1"/>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row>
    <row r="184" spans="1:40" x14ac:dyDescent="0.2">
      <c r="A184" s="1"/>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row>
    <row r="185" spans="1:40" x14ac:dyDescent="0.2">
      <c r="A185" s="1"/>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row>
    <row r="186" spans="1:40" x14ac:dyDescent="0.2">
      <c r="A186" s="1"/>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row>
    <row r="187" spans="1:40" x14ac:dyDescent="0.2">
      <c r="A187" s="1"/>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row>
    <row r="188" spans="1:40" x14ac:dyDescent="0.2">
      <c r="A188" s="1"/>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row>
    <row r="189" spans="1:40" x14ac:dyDescent="0.2">
      <c r="A189" s="1"/>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row>
    <row r="190" spans="1:40" x14ac:dyDescent="0.2">
      <c r="A190" s="1"/>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row>
    <row r="191" spans="1:40" x14ac:dyDescent="0.2">
      <c r="A191" s="1"/>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row>
    <row r="192" spans="1:40" x14ac:dyDescent="0.2">
      <c r="A192" s="1"/>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row>
    <row r="193" spans="1:40" x14ac:dyDescent="0.2">
      <c r="A193" s="1"/>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row>
    <row r="194" spans="1:40" x14ac:dyDescent="0.2">
      <c r="A194" s="1"/>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row>
    <row r="195" spans="1:40" x14ac:dyDescent="0.2">
      <c r="A195" s="1"/>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row>
    <row r="196" spans="1:40" x14ac:dyDescent="0.2">
      <c r="A196" s="1"/>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row>
    <row r="197" spans="1:40" x14ac:dyDescent="0.2">
      <c r="A197" s="1"/>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row>
    <row r="198" spans="1:40" x14ac:dyDescent="0.2">
      <c r="A198" s="1"/>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row>
    <row r="199" spans="1:40" x14ac:dyDescent="0.2">
      <c r="A199" s="1"/>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row>
    <row r="200" spans="1:40" x14ac:dyDescent="0.2">
      <c r="A200" s="1"/>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row>
    <row r="201" spans="1:40" x14ac:dyDescent="0.2">
      <c r="A201" s="1"/>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row>
    <row r="202" spans="1:40" x14ac:dyDescent="0.2">
      <c r="A202" s="1"/>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row>
    <row r="203" spans="1:40" x14ac:dyDescent="0.2">
      <c r="A203" s="1"/>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row>
    <row r="204" spans="1:40" x14ac:dyDescent="0.2">
      <c r="A204" s="1"/>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row>
    <row r="205" spans="1:40" x14ac:dyDescent="0.2">
      <c r="A205" s="1"/>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row>
    <row r="206" spans="1:40" x14ac:dyDescent="0.2">
      <c r="A206" s="1"/>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row>
    <row r="207" spans="1:40" x14ac:dyDescent="0.2">
      <c r="A207" s="1"/>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row>
    <row r="208" spans="1:40" x14ac:dyDescent="0.2">
      <c r="A208" s="1"/>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row>
    <row r="209" spans="1:40" x14ac:dyDescent="0.2">
      <c r="A209" s="1"/>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row>
    <row r="210" spans="1:40" x14ac:dyDescent="0.2">
      <c r="A210" s="1"/>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row>
    <row r="211" spans="1:40" x14ac:dyDescent="0.2">
      <c r="A211" s="1"/>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row>
    <row r="212" spans="1:40" x14ac:dyDescent="0.2">
      <c r="A212" s="1"/>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row>
    <row r="213" spans="1:40" x14ac:dyDescent="0.2">
      <c r="A213" s="1"/>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row>
    <row r="214" spans="1:40" x14ac:dyDescent="0.2">
      <c r="A214" s="1"/>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row>
    <row r="215" spans="1:40" x14ac:dyDescent="0.2">
      <c r="A215" s="1"/>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row>
    <row r="216" spans="1:40" x14ac:dyDescent="0.2">
      <c r="A216" s="1"/>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row>
    <row r="217" spans="1:40" x14ac:dyDescent="0.2">
      <c r="A217" s="1"/>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row>
    <row r="218" spans="1:40" x14ac:dyDescent="0.2">
      <c r="A218" s="1"/>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row>
    <row r="219" spans="1:40" x14ac:dyDescent="0.2">
      <c r="A219" s="1"/>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row>
    <row r="220" spans="1:40" x14ac:dyDescent="0.2">
      <c r="A220" s="1"/>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row>
    <row r="221" spans="1:40" x14ac:dyDescent="0.2">
      <c r="A221" s="1"/>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row>
    <row r="222" spans="1:40" x14ac:dyDescent="0.2">
      <c r="A222" s="1"/>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row>
    <row r="223" spans="1:40" x14ac:dyDescent="0.2">
      <c r="A223" s="1"/>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row>
    <row r="224" spans="1:40" x14ac:dyDescent="0.2">
      <c r="A224" s="1"/>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row>
    <row r="225" spans="1:40" x14ac:dyDescent="0.2">
      <c r="A225" s="1"/>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row>
    <row r="226" spans="1:40" x14ac:dyDescent="0.2">
      <c r="A226" s="1"/>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row>
    <row r="227" spans="1:40" x14ac:dyDescent="0.2">
      <c r="A227" s="1"/>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row>
    <row r="228" spans="1:40" x14ac:dyDescent="0.2">
      <c r="A228" s="1"/>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row>
    <row r="229" spans="1:40" x14ac:dyDescent="0.2">
      <c r="A229" s="1"/>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row>
    <row r="230" spans="1:40" x14ac:dyDescent="0.2">
      <c r="A230" s="1"/>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row>
    <row r="231" spans="1:40" x14ac:dyDescent="0.2">
      <c r="A231" s="1"/>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row>
    <row r="232" spans="1:40" x14ac:dyDescent="0.2">
      <c r="A232" s="1"/>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row>
    <row r="233" spans="1:40" x14ac:dyDescent="0.2">
      <c r="A233" s="1"/>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row>
    <row r="234" spans="1:40" x14ac:dyDescent="0.2">
      <c r="A234" s="1"/>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row>
    <row r="235" spans="1:40" x14ac:dyDescent="0.2">
      <c r="A235" s="1"/>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row>
    <row r="236" spans="1:40" x14ac:dyDescent="0.2">
      <c r="A236" s="1"/>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row>
    <row r="237" spans="1:40" x14ac:dyDescent="0.2">
      <c r="A237" s="1"/>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row>
    <row r="238" spans="1:40" x14ac:dyDescent="0.2">
      <c r="A238" s="1"/>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row>
    <row r="239" spans="1:40" x14ac:dyDescent="0.2">
      <c r="A239" s="1"/>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row>
    <row r="240" spans="1:40" x14ac:dyDescent="0.2">
      <c r="A240" s="1"/>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row>
    <row r="241" spans="1:40" x14ac:dyDescent="0.2">
      <c r="A241" s="1"/>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row>
    <row r="242" spans="1:40" x14ac:dyDescent="0.2">
      <c r="A242" s="1"/>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row>
    <row r="243" spans="1:40" x14ac:dyDescent="0.2">
      <c r="A243" s="1"/>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row>
    <row r="244" spans="1:40" x14ac:dyDescent="0.2">
      <c r="A244" s="1"/>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row>
    <row r="245" spans="1:40" x14ac:dyDescent="0.2">
      <c r="A245" s="1"/>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row>
    <row r="246" spans="1:40" x14ac:dyDescent="0.2">
      <c r="A246" s="1"/>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row>
    <row r="247" spans="1:40" x14ac:dyDescent="0.2">
      <c r="A247" s="1"/>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row>
    <row r="248" spans="1:40" x14ac:dyDescent="0.2">
      <c r="A248" s="1"/>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row>
    <row r="249" spans="1:40" x14ac:dyDescent="0.2">
      <c r="A249" s="1"/>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row>
    <row r="250" spans="1:40" x14ac:dyDescent="0.2">
      <c r="A250" s="1"/>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row>
    <row r="251" spans="1:40" x14ac:dyDescent="0.2">
      <c r="A251" s="1"/>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row>
    <row r="252" spans="1:40" x14ac:dyDescent="0.2">
      <c r="A252" s="1"/>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row>
    <row r="253" spans="1:40" x14ac:dyDescent="0.2">
      <c r="A253" s="1"/>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row>
    <row r="254" spans="1:40" x14ac:dyDescent="0.2">
      <c r="A254" s="1"/>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row>
    <row r="255" spans="1:40" x14ac:dyDescent="0.2">
      <c r="A255" s="1"/>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row>
    <row r="256" spans="1:40" x14ac:dyDescent="0.2">
      <c r="A256" s="1"/>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row>
    <row r="257" spans="1:40" x14ac:dyDescent="0.2">
      <c r="A257" s="1"/>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row>
    <row r="258" spans="1:40" x14ac:dyDescent="0.2">
      <c r="A258" s="1"/>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row>
    <row r="259" spans="1:40" x14ac:dyDescent="0.2">
      <c r="A259" s="1"/>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row>
    <row r="260" spans="1:40" x14ac:dyDescent="0.2">
      <c r="A260" s="1"/>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row>
    <row r="261" spans="1:40" x14ac:dyDescent="0.2">
      <c r="A261" s="1"/>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row>
    <row r="262" spans="1:40" x14ac:dyDescent="0.2">
      <c r="A262" s="1"/>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row>
    <row r="263" spans="1:40" x14ac:dyDescent="0.2">
      <c r="A263" s="1"/>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row>
    <row r="264" spans="1:40" x14ac:dyDescent="0.2">
      <c r="A264" s="1"/>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row>
    <row r="265" spans="1:40" x14ac:dyDescent="0.2">
      <c r="A265" s="1"/>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row>
    <row r="266" spans="1:40" x14ac:dyDescent="0.2">
      <c r="A266" s="1"/>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row>
    <row r="267" spans="1:40" x14ac:dyDescent="0.2">
      <c r="A267" s="1"/>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row>
    <row r="268" spans="1:40" x14ac:dyDescent="0.2">
      <c r="A268" s="1"/>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row>
    <row r="269" spans="1:40" x14ac:dyDescent="0.2">
      <c r="A269" s="1"/>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row>
    <row r="270" spans="1:40" x14ac:dyDescent="0.2">
      <c r="A270" s="1"/>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row>
    <row r="271" spans="1:40" x14ac:dyDescent="0.2">
      <c r="A271" s="1"/>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row>
    <row r="272" spans="1:40" x14ac:dyDescent="0.2">
      <c r="A272" s="1"/>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row>
    <row r="273" spans="1:40" x14ac:dyDescent="0.2">
      <c r="A273" s="1"/>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row>
    <row r="274" spans="1:40" x14ac:dyDescent="0.2">
      <c r="A274" s="1"/>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row>
    <row r="275" spans="1:40" x14ac:dyDescent="0.2">
      <c r="A275" s="1"/>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row>
    <row r="276" spans="1:40" x14ac:dyDescent="0.2">
      <c r="A276" s="1"/>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row>
    <row r="277" spans="1:40" x14ac:dyDescent="0.2">
      <c r="A277" s="1"/>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row>
    <row r="278" spans="1:40" x14ac:dyDescent="0.2">
      <c r="A278" s="1"/>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row>
    <row r="279" spans="1:40" x14ac:dyDescent="0.2">
      <c r="A279" s="1"/>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row>
    <row r="280" spans="1:40" x14ac:dyDescent="0.2">
      <c r="A280" s="1"/>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row>
    <row r="281" spans="1:40" x14ac:dyDescent="0.2">
      <c r="A281" s="1"/>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row>
    <row r="282" spans="1:40" x14ac:dyDescent="0.2">
      <c r="A282" s="1"/>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row>
    <row r="283" spans="1:40" x14ac:dyDescent="0.2">
      <c r="A283" s="1"/>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row>
    <row r="284" spans="1:40" x14ac:dyDescent="0.2">
      <c r="A284" s="1"/>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row>
    <row r="285" spans="1:40" x14ac:dyDescent="0.2">
      <c r="A285" s="1"/>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row>
    <row r="286" spans="1:40" x14ac:dyDescent="0.2">
      <c r="A286" s="1"/>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row>
    <row r="287" spans="1:40" x14ac:dyDescent="0.2">
      <c r="A287" s="1"/>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row>
    <row r="288" spans="1:40" x14ac:dyDescent="0.2">
      <c r="A288" s="1"/>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row>
    <row r="289" spans="1:40" x14ac:dyDescent="0.2">
      <c r="A289" s="1"/>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row>
    <row r="290" spans="1:40" x14ac:dyDescent="0.2">
      <c r="A290" s="1"/>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row>
    <row r="291" spans="1:40" x14ac:dyDescent="0.2">
      <c r="A291" s="1"/>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row>
    <row r="292" spans="1:40" x14ac:dyDescent="0.2">
      <c r="A292" s="1"/>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row>
    <row r="293" spans="1:40" x14ac:dyDescent="0.2">
      <c r="A293" s="1"/>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row>
    <row r="294" spans="1:40" x14ac:dyDescent="0.2">
      <c r="A294" s="1"/>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row>
    <row r="295" spans="1:40" x14ac:dyDescent="0.2">
      <c r="A295" s="1"/>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row>
    <row r="296" spans="1:40" x14ac:dyDescent="0.2">
      <c r="A296" s="1"/>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row>
    <row r="297" spans="1:40" x14ac:dyDescent="0.2">
      <c r="A297" s="1"/>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row>
    <row r="298" spans="1:40" x14ac:dyDescent="0.2">
      <c r="A298" s="1"/>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row>
    <row r="299" spans="1:40" x14ac:dyDescent="0.2">
      <c r="A299" s="1"/>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row>
    <row r="300" spans="1:40" x14ac:dyDescent="0.2">
      <c r="A300" s="1"/>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row>
    <row r="301" spans="1:40" x14ac:dyDescent="0.2">
      <c r="A301" s="1"/>
      <c r="F301" s="6"/>
      <c r="G301" s="6"/>
      <c r="H301" s="6"/>
      <c r="I301" s="6"/>
      <c r="J301" s="6"/>
      <c r="K301" s="6"/>
      <c r="L301" s="6"/>
      <c r="M301" s="6"/>
      <c r="N301" s="6"/>
      <c r="O301" s="6"/>
      <c r="P301" s="6"/>
      <c r="Q301" s="6"/>
      <c r="R301" s="6"/>
      <c r="S301" s="6"/>
      <c r="T301" s="6"/>
      <c r="U301" s="6"/>
      <c r="V301" s="6"/>
      <c r="W301" s="6"/>
      <c r="X301" s="6"/>
      <c r="Y301" s="6"/>
      <c r="Z301" s="6"/>
      <c r="AA301" s="6"/>
      <c r="AB301" s="6"/>
      <c r="AC301" s="6"/>
      <c r="AD301" s="6"/>
      <c r="AE301" s="6"/>
      <c r="AF301" s="6"/>
      <c r="AG301" s="6"/>
      <c r="AH301" s="6"/>
      <c r="AI301" s="6"/>
      <c r="AJ301" s="6"/>
      <c r="AK301" s="6"/>
      <c r="AL301" s="6"/>
      <c r="AM301" s="6"/>
      <c r="AN301" s="6"/>
    </row>
    <row r="302" spans="1:40" x14ac:dyDescent="0.2">
      <c r="A302" s="1"/>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row>
    <row r="303" spans="1:40" x14ac:dyDescent="0.2">
      <c r="A303" s="1"/>
      <c r="F303" s="6"/>
      <c r="G303" s="6"/>
      <c r="H303" s="6"/>
      <c r="I303" s="6"/>
      <c r="J303" s="6"/>
      <c r="K303" s="6"/>
      <c r="L303" s="6"/>
      <c r="M303" s="6"/>
      <c r="N303" s="6"/>
      <c r="O303" s="6"/>
      <c r="P303" s="6"/>
      <c r="Q303" s="6"/>
      <c r="R303" s="6"/>
      <c r="S303" s="6"/>
      <c r="T303" s="6"/>
      <c r="U303" s="6"/>
      <c r="V303" s="6"/>
      <c r="W303" s="6"/>
      <c r="X303" s="6"/>
      <c r="Y303" s="6"/>
      <c r="Z303" s="6"/>
      <c r="AA303" s="6"/>
      <c r="AB303" s="6"/>
      <c r="AC303" s="6"/>
      <c r="AD303" s="6"/>
      <c r="AE303" s="6"/>
      <c r="AF303" s="6"/>
      <c r="AG303" s="6"/>
      <c r="AH303" s="6"/>
      <c r="AI303" s="6"/>
      <c r="AJ303" s="6"/>
      <c r="AK303" s="6"/>
      <c r="AL303" s="6"/>
      <c r="AM303" s="6"/>
      <c r="AN303" s="6"/>
    </row>
    <row r="304" spans="1:40" x14ac:dyDescent="0.2">
      <c r="A304" s="1"/>
      <c r="F304" s="6"/>
      <c r="G304" s="6"/>
      <c r="H304" s="6"/>
      <c r="I304" s="6"/>
      <c r="J304" s="6"/>
      <c r="K304" s="6"/>
      <c r="L304" s="6"/>
      <c r="M304" s="6"/>
      <c r="N304" s="6"/>
      <c r="O304" s="6"/>
      <c r="P304" s="6"/>
      <c r="Q304" s="6"/>
      <c r="R304" s="6"/>
      <c r="S304" s="6"/>
      <c r="T304" s="6"/>
      <c r="U304" s="6"/>
      <c r="V304" s="6"/>
      <c r="W304" s="6"/>
      <c r="X304" s="6"/>
      <c r="Y304" s="6"/>
      <c r="Z304" s="6"/>
      <c r="AA304" s="6"/>
      <c r="AB304" s="6"/>
      <c r="AC304" s="6"/>
      <c r="AD304" s="6"/>
      <c r="AE304" s="6"/>
      <c r="AF304" s="6"/>
      <c r="AG304" s="6"/>
      <c r="AH304" s="6"/>
      <c r="AI304" s="6"/>
      <c r="AJ304" s="6"/>
      <c r="AK304" s="6"/>
      <c r="AL304" s="6"/>
      <c r="AM304" s="6"/>
      <c r="AN304" s="6"/>
    </row>
    <row r="305" spans="1:40" x14ac:dyDescent="0.2">
      <c r="A305" s="1"/>
      <c r="F305" s="6"/>
      <c r="G305" s="6"/>
      <c r="H305" s="6"/>
      <c r="I305" s="6"/>
      <c r="J305" s="6"/>
      <c r="K305" s="6"/>
      <c r="L305" s="6"/>
      <c r="M305" s="6"/>
      <c r="N305" s="6"/>
      <c r="O305" s="6"/>
      <c r="P305" s="6"/>
      <c r="Q305" s="6"/>
      <c r="R305" s="6"/>
      <c r="S305" s="6"/>
      <c r="T305" s="6"/>
      <c r="U305" s="6"/>
      <c r="V305" s="6"/>
      <c r="W305" s="6"/>
      <c r="X305" s="6"/>
      <c r="Y305" s="6"/>
      <c r="Z305" s="6"/>
      <c r="AA305" s="6"/>
      <c r="AB305" s="6"/>
      <c r="AC305" s="6"/>
      <c r="AD305" s="6"/>
      <c r="AE305" s="6"/>
      <c r="AF305" s="6"/>
      <c r="AG305" s="6"/>
      <c r="AH305" s="6"/>
      <c r="AI305" s="6"/>
      <c r="AJ305" s="6"/>
      <c r="AK305" s="6"/>
      <c r="AL305" s="6"/>
      <c r="AM305" s="6"/>
      <c r="AN305" s="6"/>
    </row>
    <row r="306" spans="1:40" x14ac:dyDescent="0.2">
      <c r="A306" s="1"/>
      <c r="F306" s="6"/>
      <c r="G306" s="6"/>
      <c r="H306" s="6"/>
      <c r="I306" s="6"/>
      <c r="J306" s="6"/>
      <c r="K306" s="6"/>
      <c r="L306" s="6"/>
      <c r="M306" s="6"/>
      <c r="N306" s="6"/>
      <c r="O306" s="6"/>
      <c r="P306" s="6"/>
      <c r="Q306" s="6"/>
      <c r="R306" s="6"/>
      <c r="S306" s="6"/>
      <c r="T306" s="6"/>
      <c r="U306" s="6"/>
      <c r="V306" s="6"/>
      <c r="W306" s="6"/>
      <c r="X306" s="6"/>
      <c r="Y306" s="6"/>
      <c r="Z306" s="6"/>
      <c r="AA306" s="6"/>
      <c r="AB306" s="6"/>
      <c r="AC306" s="6"/>
      <c r="AD306" s="6"/>
      <c r="AE306" s="6"/>
      <c r="AF306" s="6"/>
      <c r="AG306" s="6"/>
      <c r="AH306" s="6"/>
      <c r="AI306" s="6"/>
      <c r="AJ306" s="6"/>
      <c r="AK306" s="6"/>
      <c r="AL306" s="6"/>
      <c r="AM306" s="6"/>
      <c r="AN306" s="6"/>
    </row>
    <row r="307" spans="1:40" x14ac:dyDescent="0.2">
      <c r="A307" s="1"/>
      <c r="F307" s="6"/>
      <c r="G307" s="6"/>
      <c r="H307" s="6"/>
      <c r="I307" s="6"/>
      <c r="J307" s="6"/>
      <c r="K307" s="6"/>
      <c r="L307" s="6"/>
      <c r="M307" s="6"/>
      <c r="N307" s="6"/>
      <c r="O307" s="6"/>
      <c r="P307" s="6"/>
      <c r="Q307" s="6"/>
      <c r="R307" s="6"/>
      <c r="S307" s="6"/>
      <c r="T307" s="6"/>
      <c r="U307" s="6"/>
      <c r="V307" s="6"/>
      <c r="W307" s="6"/>
      <c r="X307" s="6"/>
      <c r="Y307" s="6"/>
      <c r="Z307" s="6"/>
      <c r="AA307" s="6"/>
      <c r="AB307" s="6"/>
      <c r="AC307" s="6"/>
      <c r="AD307" s="6"/>
      <c r="AE307" s="6"/>
      <c r="AF307" s="6"/>
      <c r="AG307" s="6"/>
      <c r="AH307" s="6"/>
      <c r="AI307" s="6"/>
      <c r="AJ307" s="6"/>
      <c r="AK307" s="6"/>
      <c r="AL307" s="6"/>
      <c r="AM307" s="6"/>
      <c r="AN307" s="6"/>
    </row>
    <row r="308" spans="1:40" x14ac:dyDescent="0.2">
      <c r="A308" s="1"/>
      <c r="F308" s="6"/>
      <c r="G308" s="6"/>
      <c r="H308" s="6"/>
      <c r="I308" s="6"/>
      <c r="J308" s="6"/>
      <c r="K308" s="6"/>
      <c r="L308" s="6"/>
      <c r="M308" s="6"/>
      <c r="N308" s="6"/>
      <c r="O308" s="6"/>
      <c r="P308" s="6"/>
      <c r="Q308" s="6"/>
      <c r="R308" s="6"/>
      <c r="S308" s="6"/>
      <c r="T308" s="6"/>
      <c r="U308" s="6"/>
      <c r="V308" s="6"/>
      <c r="W308" s="6"/>
      <c r="X308" s="6"/>
      <c r="Y308" s="6"/>
      <c r="Z308" s="6"/>
      <c r="AA308" s="6"/>
      <c r="AB308" s="6"/>
      <c r="AC308" s="6"/>
      <c r="AD308" s="6"/>
      <c r="AE308" s="6"/>
      <c r="AF308" s="6"/>
      <c r="AG308" s="6"/>
      <c r="AH308" s="6"/>
      <c r="AI308" s="6"/>
      <c r="AJ308" s="6"/>
      <c r="AK308" s="6"/>
      <c r="AL308" s="6"/>
      <c r="AM308" s="6"/>
      <c r="AN308" s="6"/>
    </row>
    <row r="309" spans="1:40" x14ac:dyDescent="0.2">
      <c r="A309" s="1"/>
      <c r="F309" s="6"/>
      <c r="G309" s="6"/>
      <c r="H309" s="6"/>
      <c r="I309" s="6"/>
      <c r="J309" s="6"/>
      <c r="K309" s="6"/>
      <c r="L309" s="6"/>
      <c r="M309" s="6"/>
      <c r="N309" s="6"/>
      <c r="O309" s="6"/>
      <c r="P309" s="6"/>
      <c r="Q309" s="6"/>
      <c r="R309" s="6"/>
      <c r="S309" s="6"/>
      <c r="T309" s="6"/>
      <c r="U309" s="6"/>
      <c r="V309" s="6"/>
      <c r="W309" s="6"/>
      <c r="X309" s="6"/>
      <c r="Y309" s="6"/>
      <c r="Z309" s="6"/>
      <c r="AA309" s="6"/>
      <c r="AB309" s="6"/>
      <c r="AC309" s="6"/>
      <c r="AD309" s="6"/>
      <c r="AE309" s="6"/>
      <c r="AF309" s="6"/>
      <c r="AG309" s="6"/>
      <c r="AH309" s="6"/>
      <c r="AI309" s="6"/>
      <c r="AJ309" s="6"/>
      <c r="AK309" s="6"/>
      <c r="AL309" s="6"/>
      <c r="AM309" s="6"/>
      <c r="AN309" s="6"/>
    </row>
    <row r="310" spans="1:40" x14ac:dyDescent="0.2">
      <c r="A310" s="1"/>
      <c r="F310" s="6"/>
      <c r="G310" s="6"/>
      <c r="H310" s="6"/>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row>
    <row r="311" spans="1:40" x14ac:dyDescent="0.2">
      <c r="A311" s="1"/>
      <c r="F311" s="6"/>
      <c r="G311" s="6"/>
      <c r="H311" s="6"/>
      <c r="I311" s="6"/>
      <c r="J311" s="6"/>
      <c r="K311" s="6"/>
      <c r="L311" s="6"/>
      <c r="M311" s="6"/>
      <c r="N311" s="6"/>
      <c r="O311" s="6"/>
      <c r="P311" s="6"/>
      <c r="Q311" s="6"/>
      <c r="R311" s="6"/>
      <c r="S311" s="6"/>
      <c r="T311" s="6"/>
      <c r="U311" s="6"/>
      <c r="V311" s="6"/>
      <c r="W311" s="6"/>
      <c r="X311" s="6"/>
      <c r="Y311" s="6"/>
      <c r="Z311" s="6"/>
      <c r="AA311" s="6"/>
      <c r="AB311" s="6"/>
      <c r="AC311" s="6"/>
      <c r="AD311" s="6"/>
      <c r="AE311" s="6"/>
      <c r="AF311" s="6"/>
      <c r="AG311" s="6"/>
      <c r="AH311" s="6"/>
      <c r="AI311" s="6"/>
      <c r="AJ311" s="6"/>
      <c r="AK311" s="6"/>
      <c r="AL311" s="6"/>
      <c r="AM311" s="6"/>
      <c r="AN311" s="6"/>
    </row>
    <row r="312" spans="1:40" x14ac:dyDescent="0.2">
      <c r="A312" s="1"/>
      <c r="F312" s="6"/>
      <c r="G312" s="6"/>
      <c r="H312" s="6"/>
      <c r="I312" s="6"/>
      <c r="J312" s="6"/>
      <c r="K312" s="6"/>
      <c r="L312" s="6"/>
      <c r="M312" s="6"/>
      <c r="N312" s="6"/>
      <c r="O312" s="6"/>
      <c r="P312" s="6"/>
      <c r="Q312" s="6"/>
      <c r="R312" s="6"/>
      <c r="S312" s="6"/>
      <c r="T312" s="6"/>
      <c r="U312" s="6"/>
      <c r="V312" s="6"/>
      <c r="W312" s="6"/>
      <c r="X312" s="6"/>
      <c r="Y312" s="6"/>
      <c r="Z312" s="6"/>
      <c r="AA312" s="6"/>
      <c r="AB312" s="6"/>
      <c r="AC312" s="6"/>
      <c r="AD312" s="6"/>
      <c r="AE312" s="6"/>
      <c r="AF312" s="6"/>
      <c r="AG312" s="6"/>
      <c r="AH312" s="6"/>
      <c r="AI312" s="6"/>
      <c r="AJ312" s="6"/>
      <c r="AK312" s="6"/>
      <c r="AL312" s="6"/>
      <c r="AM312" s="6"/>
      <c r="AN312" s="6"/>
    </row>
    <row r="313" spans="1:40" x14ac:dyDescent="0.2">
      <c r="A313" s="1"/>
      <c r="F313" s="6"/>
      <c r="G313" s="6"/>
      <c r="H313" s="6"/>
      <c r="I313" s="6"/>
      <c r="J313" s="6"/>
      <c r="K313" s="6"/>
      <c r="L313" s="6"/>
      <c r="M313" s="6"/>
      <c r="N313" s="6"/>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row>
    <row r="314" spans="1:40" x14ac:dyDescent="0.2">
      <c r="A314" s="1"/>
      <c r="F314" s="6"/>
      <c r="G314" s="6"/>
      <c r="H314" s="6"/>
      <c r="I314" s="6"/>
      <c r="J314" s="6"/>
      <c r="K314" s="6"/>
      <c r="L314" s="6"/>
      <c r="M314" s="6"/>
      <c r="N314" s="6"/>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row>
    <row r="315" spans="1:40" x14ac:dyDescent="0.2">
      <c r="A315" s="1"/>
      <c r="F315" s="6"/>
      <c r="G315" s="6"/>
      <c r="H315" s="6"/>
      <c r="I315" s="6"/>
      <c r="J315" s="6"/>
      <c r="K315" s="6"/>
      <c r="L315" s="6"/>
      <c r="M315" s="6"/>
      <c r="N315" s="6"/>
      <c r="O315" s="6"/>
      <c r="P315" s="6"/>
      <c r="Q315" s="6"/>
      <c r="R315" s="6"/>
      <c r="S315" s="6"/>
      <c r="T315" s="6"/>
      <c r="U315" s="6"/>
      <c r="V315" s="6"/>
      <c r="W315" s="6"/>
      <c r="X315" s="6"/>
      <c r="Y315" s="6"/>
      <c r="Z315" s="6"/>
      <c r="AA315" s="6"/>
      <c r="AB315" s="6"/>
      <c r="AC315" s="6"/>
      <c r="AD315" s="6"/>
      <c r="AE315" s="6"/>
      <c r="AF315" s="6"/>
      <c r="AG315" s="6"/>
      <c r="AH315" s="6"/>
      <c r="AI315" s="6"/>
      <c r="AJ315" s="6"/>
      <c r="AK315" s="6"/>
      <c r="AL315" s="6"/>
      <c r="AM315" s="6"/>
      <c r="AN315" s="6"/>
    </row>
    <row r="316" spans="1:40" x14ac:dyDescent="0.2">
      <c r="A316" s="1"/>
      <c r="F316" s="6"/>
      <c r="G316" s="6"/>
      <c r="H316" s="6"/>
      <c r="I316" s="6"/>
      <c r="J316" s="6"/>
      <c r="K316" s="6"/>
      <c r="L316" s="6"/>
      <c r="M316" s="6"/>
      <c r="N316" s="6"/>
      <c r="O316" s="6"/>
      <c r="P316" s="6"/>
      <c r="Q316" s="6"/>
      <c r="R316" s="6"/>
      <c r="S316" s="6"/>
      <c r="T316" s="6"/>
      <c r="U316" s="6"/>
      <c r="V316" s="6"/>
      <c r="W316" s="6"/>
      <c r="X316" s="6"/>
      <c r="Y316" s="6"/>
      <c r="Z316" s="6"/>
      <c r="AA316" s="6"/>
      <c r="AB316" s="6"/>
      <c r="AC316" s="6"/>
      <c r="AD316" s="6"/>
      <c r="AE316" s="6"/>
      <c r="AF316" s="6"/>
      <c r="AG316" s="6"/>
      <c r="AH316" s="6"/>
      <c r="AI316" s="6"/>
      <c r="AJ316" s="6"/>
      <c r="AK316" s="6"/>
      <c r="AL316" s="6"/>
      <c r="AM316" s="6"/>
      <c r="AN316" s="6"/>
    </row>
    <row r="317" spans="1:40" x14ac:dyDescent="0.2">
      <c r="A317" s="1"/>
      <c r="F317" s="6"/>
      <c r="G317" s="6"/>
      <c r="H317" s="6"/>
      <c r="I317" s="6"/>
      <c r="J317" s="6"/>
      <c r="K317" s="6"/>
      <c r="L317" s="6"/>
      <c r="M317" s="6"/>
      <c r="N317" s="6"/>
      <c r="O317" s="6"/>
      <c r="P317" s="6"/>
      <c r="Q317" s="6"/>
      <c r="R317" s="6"/>
      <c r="S317" s="6"/>
      <c r="T317" s="6"/>
      <c r="U317" s="6"/>
      <c r="V317" s="6"/>
      <c r="W317" s="6"/>
      <c r="X317" s="6"/>
      <c r="Y317" s="6"/>
      <c r="Z317" s="6"/>
      <c r="AA317" s="6"/>
      <c r="AB317" s="6"/>
      <c r="AC317" s="6"/>
      <c r="AD317" s="6"/>
      <c r="AE317" s="6"/>
      <c r="AF317" s="6"/>
      <c r="AG317" s="6"/>
      <c r="AH317" s="6"/>
      <c r="AI317" s="6"/>
      <c r="AJ317" s="6"/>
      <c r="AK317" s="6"/>
      <c r="AL317" s="6"/>
      <c r="AM317" s="6"/>
      <c r="AN317" s="6"/>
    </row>
    <row r="318" spans="1:40" x14ac:dyDescent="0.2">
      <c r="A318" s="1"/>
      <c r="F318" s="6"/>
      <c r="G318" s="6"/>
      <c r="H318" s="6"/>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row>
    <row r="319" spans="1:40" x14ac:dyDescent="0.2">
      <c r="A319" s="1"/>
      <c r="F319" s="6"/>
      <c r="G319" s="6"/>
      <c r="H319" s="6"/>
      <c r="I319" s="6"/>
      <c r="J319" s="6"/>
      <c r="K319" s="6"/>
      <c r="L319" s="6"/>
      <c r="M319" s="6"/>
      <c r="N319" s="6"/>
      <c r="O319" s="6"/>
      <c r="P319" s="6"/>
      <c r="Q319" s="6"/>
      <c r="R319" s="6"/>
      <c r="S319" s="6"/>
      <c r="T319" s="6"/>
      <c r="U319" s="6"/>
      <c r="V319" s="6"/>
      <c r="W319" s="6"/>
      <c r="X319" s="6"/>
      <c r="Y319" s="6"/>
      <c r="Z319" s="6"/>
      <c r="AA319" s="6"/>
      <c r="AB319" s="6"/>
      <c r="AC319" s="6"/>
      <c r="AD319" s="6"/>
      <c r="AE319" s="6"/>
      <c r="AF319" s="6"/>
      <c r="AG319" s="6"/>
      <c r="AH319" s="6"/>
      <c r="AI319" s="6"/>
      <c r="AJ319" s="6"/>
      <c r="AK319" s="6"/>
      <c r="AL319" s="6"/>
      <c r="AM319" s="6"/>
      <c r="AN319" s="6"/>
    </row>
    <row r="320" spans="1:40" x14ac:dyDescent="0.2">
      <c r="A320" s="1"/>
      <c r="F320" s="6"/>
      <c r="G320" s="6"/>
      <c r="H320" s="6"/>
      <c r="I320" s="6"/>
      <c r="J320" s="6"/>
      <c r="K320" s="6"/>
      <c r="L320" s="6"/>
      <c r="M320" s="6"/>
      <c r="N320" s="6"/>
      <c r="O320" s="6"/>
      <c r="P320" s="6"/>
      <c r="Q320" s="6"/>
      <c r="R320" s="6"/>
      <c r="S320" s="6"/>
      <c r="T320" s="6"/>
      <c r="U320" s="6"/>
      <c r="V320" s="6"/>
      <c r="W320" s="6"/>
      <c r="X320" s="6"/>
      <c r="Y320" s="6"/>
      <c r="Z320" s="6"/>
      <c r="AA320" s="6"/>
      <c r="AB320" s="6"/>
      <c r="AC320" s="6"/>
      <c r="AD320" s="6"/>
      <c r="AE320" s="6"/>
      <c r="AF320" s="6"/>
      <c r="AG320" s="6"/>
      <c r="AH320" s="6"/>
      <c r="AI320" s="6"/>
      <c r="AJ320" s="6"/>
      <c r="AK320" s="6"/>
      <c r="AL320" s="6"/>
      <c r="AM320" s="6"/>
      <c r="AN320" s="6"/>
    </row>
    <row r="321" spans="1:40" x14ac:dyDescent="0.2">
      <c r="A321" s="1"/>
      <c r="F321" s="6"/>
      <c r="G321" s="6"/>
      <c r="H321" s="6"/>
      <c r="I321" s="6"/>
      <c r="J321" s="6"/>
      <c r="K321" s="6"/>
      <c r="L321" s="6"/>
      <c r="M321" s="6"/>
      <c r="N321" s="6"/>
      <c r="O321" s="6"/>
      <c r="P321" s="6"/>
      <c r="Q321" s="6"/>
      <c r="R321" s="6"/>
      <c r="S321" s="6"/>
      <c r="T321" s="6"/>
      <c r="U321" s="6"/>
      <c r="V321" s="6"/>
      <c r="W321" s="6"/>
      <c r="X321" s="6"/>
      <c r="Y321" s="6"/>
      <c r="Z321" s="6"/>
      <c r="AA321" s="6"/>
      <c r="AB321" s="6"/>
      <c r="AC321" s="6"/>
      <c r="AD321" s="6"/>
      <c r="AE321" s="6"/>
      <c r="AF321" s="6"/>
      <c r="AG321" s="6"/>
      <c r="AH321" s="6"/>
      <c r="AI321" s="6"/>
      <c r="AJ321" s="6"/>
      <c r="AK321" s="6"/>
      <c r="AL321" s="6"/>
      <c r="AM321" s="6"/>
      <c r="AN321" s="6"/>
    </row>
    <row r="322" spans="1:40" x14ac:dyDescent="0.2">
      <c r="A322" s="1"/>
      <c r="F322" s="6"/>
      <c r="G322" s="6"/>
      <c r="H322" s="6"/>
      <c r="I322" s="6"/>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c r="AL322" s="6"/>
      <c r="AM322" s="6"/>
      <c r="AN322" s="6"/>
    </row>
    <row r="323" spans="1:40" x14ac:dyDescent="0.2">
      <c r="A323" s="1"/>
      <c r="F323" s="6"/>
      <c r="G323" s="6"/>
      <c r="H323" s="6"/>
      <c r="I323" s="6"/>
      <c r="J323" s="6"/>
      <c r="K323" s="6"/>
      <c r="L323" s="6"/>
      <c r="M323" s="6"/>
      <c r="N323" s="6"/>
      <c r="O323" s="6"/>
      <c r="P323" s="6"/>
      <c r="Q323" s="6"/>
      <c r="R323" s="6"/>
      <c r="S323" s="6"/>
      <c r="T323" s="6"/>
      <c r="U323" s="6"/>
      <c r="V323" s="6"/>
      <c r="W323" s="6"/>
      <c r="X323" s="6"/>
      <c r="Y323" s="6"/>
      <c r="Z323" s="6"/>
      <c r="AA323" s="6"/>
      <c r="AB323" s="6"/>
      <c r="AC323" s="6"/>
      <c r="AD323" s="6"/>
      <c r="AE323" s="6"/>
      <c r="AF323" s="6"/>
      <c r="AG323" s="6"/>
      <c r="AH323" s="6"/>
      <c r="AI323" s="6"/>
      <c r="AJ323" s="6"/>
      <c r="AK323" s="6"/>
      <c r="AL323" s="6"/>
      <c r="AM323" s="6"/>
      <c r="AN323" s="6"/>
    </row>
    <row r="324" spans="1:40" x14ac:dyDescent="0.2">
      <c r="A324" s="1"/>
      <c r="F324" s="6"/>
      <c r="G324" s="6"/>
      <c r="H324" s="6"/>
      <c r="I324" s="6"/>
      <c r="J324" s="6"/>
      <c r="K324" s="6"/>
      <c r="L324" s="6"/>
      <c r="M324" s="6"/>
      <c r="N324" s="6"/>
      <c r="O324" s="6"/>
      <c r="P324" s="6"/>
      <c r="Q324" s="6"/>
      <c r="R324" s="6"/>
      <c r="S324" s="6"/>
      <c r="T324" s="6"/>
      <c r="U324" s="6"/>
      <c r="V324" s="6"/>
      <c r="W324" s="6"/>
      <c r="X324" s="6"/>
      <c r="Y324" s="6"/>
      <c r="Z324" s="6"/>
      <c r="AA324" s="6"/>
      <c r="AB324" s="6"/>
      <c r="AC324" s="6"/>
      <c r="AD324" s="6"/>
      <c r="AE324" s="6"/>
      <c r="AF324" s="6"/>
      <c r="AG324" s="6"/>
      <c r="AH324" s="6"/>
      <c r="AI324" s="6"/>
      <c r="AJ324" s="6"/>
      <c r="AK324" s="6"/>
      <c r="AL324" s="6"/>
      <c r="AM324" s="6"/>
      <c r="AN324" s="6"/>
    </row>
    <row r="325" spans="1:40" x14ac:dyDescent="0.2">
      <c r="A325" s="1"/>
      <c r="F325" s="6"/>
      <c r="G325" s="6"/>
      <c r="H325" s="6"/>
      <c r="I325" s="6"/>
      <c r="J325" s="6"/>
      <c r="K325" s="6"/>
      <c r="L325" s="6"/>
      <c r="M325" s="6"/>
      <c r="N325" s="6"/>
      <c r="O325" s="6"/>
      <c r="P325" s="6"/>
      <c r="Q325" s="6"/>
      <c r="R325" s="6"/>
      <c r="S325" s="6"/>
      <c r="T325" s="6"/>
      <c r="U325" s="6"/>
      <c r="V325" s="6"/>
      <c r="W325" s="6"/>
      <c r="X325" s="6"/>
      <c r="Y325" s="6"/>
      <c r="Z325" s="6"/>
      <c r="AA325" s="6"/>
      <c r="AB325" s="6"/>
      <c r="AC325" s="6"/>
      <c r="AD325" s="6"/>
      <c r="AE325" s="6"/>
      <c r="AF325" s="6"/>
      <c r="AG325" s="6"/>
      <c r="AH325" s="6"/>
      <c r="AI325" s="6"/>
      <c r="AJ325" s="6"/>
      <c r="AK325" s="6"/>
      <c r="AL325" s="6"/>
      <c r="AM325" s="6"/>
      <c r="AN325" s="6"/>
    </row>
    <row r="326" spans="1:40" x14ac:dyDescent="0.2">
      <c r="A326" s="1"/>
      <c r="F326" s="6"/>
      <c r="G326" s="6"/>
      <c r="H326" s="6"/>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row>
    <row r="327" spans="1:40" x14ac:dyDescent="0.2">
      <c r="A327" s="1"/>
      <c r="F327" s="6"/>
      <c r="G327" s="6"/>
      <c r="H327" s="6"/>
      <c r="I327" s="6"/>
      <c r="J327" s="6"/>
      <c r="K327" s="6"/>
      <c r="L327" s="6"/>
      <c r="M327" s="6"/>
      <c r="N327" s="6"/>
      <c r="O327" s="6"/>
      <c r="P327" s="6"/>
      <c r="Q327" s="6"/>
      <c r="R327" s="6"/>
      <c r="S327" s="6"/>
      <c r="T327" s="6"/>
      <c r="U327" s="6"/>
      <c r="V327" s="6"/>
      <c r="W327" s="6"/>
      <c r="X327" s="6"/>
      <c r="Y327" s="6"/>
      <c r="Z327" s="6"/>
      <c r="AA327" s="6"/>
      <c r="AB327" s="6"/>
      <c r="AC327" s="6"/>
      <c r="AD327" s="6"/>
      <c r="AE327" s="6"/>
      <c r="AF327" s="6"/>
      <c r="AG327" s="6"/>
      <c r="AH327" s="6"/>
      <c r="AI327" s="6"/>
      <c r="AJ327" s="6"/>
      <c r="AK327" s="6"/>
      <c r="AL327" s="6"/>
      <c r="AM327" s="6"/>
      <c r="AN327" s="6"/>
    </row>
    <row r="328" spans="1:40" x14ac:dyDescent="0.2">
      <c r="A328" s="1"/>
      <c r="F328" s="6"/>
      <c r="G328" s="6"/>
      <c r="H328" s="6"/>
      <c r="I328" s="6"/>
      <c r="J328" s="6"/>
      <c r="K328" s="6"/>
      <c r="L328" s="6"/>
      <c r="M328" s="6"/>
      <c r="N328" s="6"/>
      <c r="O328" s="6"/>
      <c r="P328" s="6"/>
      <c r="Q328" s="6"/>
      <c r="R328" s="6"/>
      <c r="S328" s="6"/>
      <c r="T328" s="6"/>
      <c r="U328" s="6"/>
      <c r="V328" s="6"/>
      <c r="W328" s="6"/>
      <c r="X328" s="6"/>
      <c r="Y328" s="6"/>
      <c r="Z328" s="6"/>
      <c r="AA328" s="6"/>
      <c r="AB328" s="6"/>
      <c r="AC328" s="6"/>
      <c r="AD328" s="6"/>
      <c r="AE328" s="6"/>
      <c r="AF328" s="6"/>
      <c r="AG328" s="6"/>
      <c r="AH328" s="6"/>
      <c r="AI328" s="6"/>
      <c r="AJ328" s="6"/>
      <c r="AK328" s="6"/>
      <c r="AL328" s="6"/>
      <c r="AM328" s="6"/>
      <c r="AN328" s="6"/>
    </row>
    <row r="329" spans="1:40" x14ac:dyDescent="0.2">
      <c r="A329" s="1"/>
      <c r="F329" s="6"/>
      <c r="G329" s="6"/>
      <c r="H329" s="6"/>
      <c r="I329" s="6"/>
      <c r="J329" s="6"/>
      <c r="K329" s="6"/>
      <c r="L329" s="6"/>
      <c r="M329" s="6"/>
      <c r="N329" s="6"/>
      <c r="O329" s="6"/>
      <c r="P329" s="6"/>
      <c r="Q329" s="6"/>
      <c r="R329" s="6"/>
      <c r="S329" s="6"/>
      <c r="T329" s="6"/>
      <c r="U329" s="6"/>
      <c r="V329" s="6"/>
      <c r="W329" s="6"/>
      <c r="X329" s="6"/>
      <c r="Y329" s="6"/>
      <c r="Z329" s="6"/>
      <c r="AA329" s="6"/>
      <c r="AB329" s="6"/>
      <c r="AC329" s="6"/>
      <c r="AD329" s="6"/>
      <c r="AE329" s="6"/>
      <c r="AF329" s="6"/>
      <c r="AG329" s="6"/>
      <c r="AH329" s="6"/>
      <c r="AI329" s="6"/>
      <c r="AJ329" s="6"/>
      <c r="AK329" s="6"/>
      <c r="AL329" s="6"/>
      <c r="AM329" s="6"/>
      <c r="AN329" s="6"/>
    </row>
    <row r="330" spans="1:40" x14ac:dyDescent="0.2">
      <c r="A330" s="1"/>
      <c r="F330" s="6"/>
      <c r="G330" s="6"/>
      <c r="H330" s="6"/>
      <c r="I330" s="6"/>
      <c r="J330" s="6"/>
      <c r="K330" s="6"/>
      <c r="L330" s="6"/>
      <c r="M330" s="6"/>
      <c r="N330" s="6"/>
      <c r="O330" s="6"/>
      <c r="P330" s="6"/>
      <c r="Q330" s="6"/>
      <c r="R330" s="6"/>
      <c r="S330" s="6"/>
      <c r="T330" s="6"/>
      <c r="U330" s="6"/>
      <c r="V330" s="6"/>
      <c r="W330" s="6"/>
      <c r="X330" s="6"/>
      <c r="Y330" s="6"/>
      <c r="Z330" s="6"/>
      <c r="AA330" s="6"/>
      <c r="AB330" s="6"/>
      <c r="AC330" s="6"/>
      <c r="AD330" s="6"/>
      <c r="AE330" s="6"/>
      <c r="AF330" s="6"/>
      <c r="AG330" s="6"/>
      <c r="AH330" s="6"/>
      <c r="AI330" s="6"/>
      <c r="AJ330" s="6"/>
      <c r="AK330" s="6"/>
      <c r="AL330" s="6"/>
      <c r="AM330" s="6"/>
      <c r="AN330" s="6"/>
    </row>
    <row r="331" spans="1:40" x14ac:dyDescent="0.2">
      <c r="A331" s="1"/>
      <c r="F331" s="6"/>
      <c r="G331" s="6"/>
      <c r="H331" s="6"/>
      <c r="I331" s="6"/>
      <c r="J331" s="6"/>
      <c r="K331" s="6"/>
      <c r="L331" s="6"/>
      <c r="M331" s="6"/>
      <c r="N331" s="6"/>
      <c r="O331" s="6"/>
      <c r="P331" s="6"/>
      <c r="Q331" s="6"/>
      <c r="R331" s="6"/>
      <c r="S331" s="6"/>
      <c r="T331" s="6"/>
      <c r="U331" s="6"/>
      <c r="V331" s="6"/>
      <c r="W331" s="6"/>
      <c r="X331" s="6"/>
      <c r="Y331" s="6"/>
      <c r="Z331" s="6"/>
      <c r="AA331" s="6"/>
      <c r="AB331" s="6"/>
      <c r="AC331" s="6"/>
      <c r="AD331" s="6"/>
      <c r="AE331" s="6"/>
      <c r="AF331" s="6"/>
      <c r="AG331" s="6"/>
      <c r="AH331" s="6"/>
      <c r="AI331" s="6"/>
      <c r="AJ331" s="6"/>
      <c r="AK331" s="6"/>
      <c r="AL331" s="6"/>
      <c r="AM331" s="6"/>
      <c r="AN331" s="6"/>
    </row>
    <row r="332" spans="1:40" x14ac:dyDescent="0.2">
      <c r="A332" s="1"/>
      <c r="F332" s="6"/>
      <c r="G332" s="6"/>
      <c r="H332" s="6"/>
      <c r="I332" s="6"/>
      <c r="J332" s="6"/>
      <c r="K332" s="6"/>
      <c r="L332" s="6"/>
      <c r="M332" s="6"/>
      <c r="N332" s="6"/>
      <c r="O332" s="6"/>
      <c r="P332" s="6"/>
      <c r="Q332" s="6"/>
      <c r="R332" s="6"/>
      <c r="S332" s="6"/>
      <c r="T332" s="6"/>
      <c r="U332" s="6"/>
      <c r="V332" s="6"/>
      <c r="W332" s="6"/>
      <c r="X332" s="6"/>
      <c r="Y332" s="6"/>
      <c r="Z332" s="6"/>
      <c r="AA332" s="6"/>
      <c r="AB332" s="6"/>
      <c r="AC332" s="6"/>
      <c r="AD332" s="6"/>
      <c r="AE332" s="6"/>
      <c r="AF332" s="6"/>
      <c r="AG332" s="6"/>
      <c r="AH332" s="6"/>
      <c r="AI332" s="6"/>
      <c r="AJ332" s="6"/>
      <c r="AK332" s="6"/>
      <c r="AL332" s="6"/>
      <c r="AM332" s="6"/>
      <c r="AN332" s="6"/>
    </row>
    <row r="333" spans="1:40" x14ac:dyDescent="0.2">
      <c r="A333" s="1"/>
      <c r="F333" s="6"/>
      <c r="G333" s="6"/>
      <c r="H333" s="6"/>
      <c r="I333" s="6"/>
      <c r="J333" s="6"/>
      <c r="K333" s="6"/>
      <c r="L333" s="6"/>
      <c r="M333" s="6"/>
      <c r="N333" s="6"/>
      <c r="O333" s="6"/>
      <c r="P333" s="6"/>
      <c r="Q333" s="6"/>
      <c r="R333" s="6"/>
      <c r="S333" s="6"/>
      <c r="T333" s="6"/>
      <c r="U333" s="6"/>
      <c r="V333" s="6"/>
      <c r="W333" s="6"/>
      <c r="X333" s="6"/>
      <c r="Y333" s="6"/>
      <c r="Z333" s="6"/>
      <c r="AA333" s="6"/>
      <c r="AB333" s="6"/>
      <c r="AC333" s="6"/>
      <c r="AD333" s="6"/>
      <c r="AE333" s="6"/>
      <c r="AF333" s="6"/>
      <c r="AG333" s="6"/>
      <c r="AH333" s="6"/>
      <c r="AI333" s="6"/>
      <c r="AJ333" s="6"/>
      <c r="AK333" s="6"/>
      <c r="AL333" s="6"/>
      <c r="AM333" s="6"/>
      <c r="AN333" s="6"/>
    </row>
    <row r="334" spans="1:40" x14ac:dyDescent="0.2">
      <c r="A334" s="1"/>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row>
    <row r="335" spans="1:40" x14ac:dyDescent="0.2">
      <c r="A335" s="1"/>
      <c r="F335" s="6"/>
      <c r="G335" s="6"/>
      <c r="H335" s="6"/>
      <c r="I335" s="6"/>
      <c r="J335" s="6"/>
      <c r="K335" s="6"/>
      <c r="L335" s="6"/>
      <c r="M335" s="6"/>
      <c r="N335" s="6"/>
      <c r="O335" s="6"/>
      <c r="P335" s="6"/>
      <c r="Q335" s="6"/>
      <c r="R335" s="6"/>
      <c r="S335" s="6"/>
      <c r="T335" s="6"/>
      <c r="U335" s="6"/>
      <c r="V335" s="6"/>
      <c r="W335" s="6"/>
      <c r="X335" s="6"/>
      <c r="Y335" s="6"/>
      <c r="Z335" s="6"/>
      <c r="AA335" s="6"/>
      <c r="AB335" s="6"/>
      <c r="AC335" s="6"/>
      <c r="AD335" s="6"/>
      <c r="AE335" s="6"/>
      <c r="AF335" s="6"/>
      <c r="AG335" s="6"/>
      <c r="AH335" s="6"/>
      <c r="AI335" s="6"/>
      <c r="AJ335" s="6"/>
      <c r="AK335" s="6"/>
      <c r="AL335" s="6"/>
      <c r="AM335" s="6"/>
      <c r="AN335" s="6"/>
    </row>
    <row r="336" spans="1:40" x14ac:dyDescent="0.2">
      <c r="A336" s="1"/>
      <c r="F336" s="6"/>
      <c r="G336" s="6"/>
      <c r="H336" s="6"/>
      <c r="I336" s="6"/>
      <c r="J336" s="6"/>
      <c r="K336" s="6"/>
      <c r="L336" s="6"/>
      <c r="M336" s="6"/>
      <c r="N336" s="6"/>
      <c r="O336" s="6"/>
      <c r="P336" s="6"/>
      <c r="Q336" s="6"/>
      <c r="R336" s="6"/>
      <c r="S336" s="6"/>
      <c r="T336" s="6"/>
      <c r="U336" s="6"/>
      <c r="V336" s="6"/>
      <c r="W336" s="6"/>
      <c r="X336" s="6"/>
      <c r="Y336" s="6"/>
      <c r="Z336" s="6"/>
      <c r="AA336" s="6"/>
      <c r="AB336" s="6"/>
      <c r="AC336" s="6"/>
      <c r="AD336" s="6"/>
      <c r="AE336" s="6"/>
      <c r="AF336" s="6"/>
      <c r="AG336" s="6"/>
      <c r="AH336" s="6"/>
      <c r="AI336" s="6"/>
      <c r="AJ336" s="6"/>
      <c r="AK336" s="6"/>
      <c r="AL336" s="6"/>
      <c r="AM336" s="6"/>
      <c r="AN336" s="6"/>
    </row>
    <row r="337" spans="1:40" x14ac:dyDescent="0.2">
      <c r="A337" s="1"/>
      <c r="F337" s="6"/>
      <c r="G337" s="6"/>
      <c r="H337" s="6"/>
      <c r="I337" s="6"/>
      <c r="J337" s="6"/>
      <c r="K337" s="6"/>
      <c r="L337" s="6"/>
      <c r="M337" s="6"/>
      <c r="N337" s="6"/>
      <c r="O337" s="6"/>
      <c r="P337" s="6"/>
      <c r="Q337" s="6"/>
      <c r="R337" s="6"/>
      <c r="S337" s="6"/>
      <c r="T337" s="6"/>
      <c r="U337" s="6"/>
      <c r="V337" s="6"/>
      <c r="W337" s="6"/>
      <c r="X337" s="6"/>
      <c r="Y337" s="6"/>
      <c r="Z337" s="6"/>
      <c r="AA337" s="6"/>
      <c r="AB337" s="6"/>
      <c r="AC337" s="6"/>
      <c r="AD337" s="6"/>
      <c r="AE337" s="6"/>
      <c r="AF337" s="6"/>
      <c r="AG337" s="6"/>
      <c r="AH337" s="6"/>
      <c r="AI337" s="6"/>
      <c r="AJ337" s="6"/>
      <c r="AK337" s="6"/>
      <c r="AL337" s="6"/>
      <c r="AM337" s="6"/>
      <c r="AN337" s="6"/>
    </row>
    <row r="338" spans="1:40" x14ac:dyDescent="0.2">
      <c r="A338" s="1"/>
      <c r="F338" s="6"/>
      <c r="G338" s="6"/>
      <c r="H338" s="6"/>
      <c r="I338" s="6"/>
      <c r="J338" s="6"/>
      <c r="K338" s="6"/>
      <c r="L338" s="6"/>
      <c r="M338" s="6"/>
      <c r="N338" s="6"/>
      <c r="O338" s="6"/>
      <c r="P338" s="6"/>
      <c r="Q338" s="6"/>
      <c r="R338" s="6"/>
      <c r="S338" s="6"/>
      <c r="T338" s="6"/>
      <c r="U338" s="6"/>
      <c r="V338" s="6"/>
      <c r="W338" s="6"/>
      <c r="X338" s="6"/>
      <c r="Y338" s="6"/>
      <c r="Z338" s="6"/>
      <c r="AA338" s="6"/>
      <c r="AB338" s="6"/>
      <c r="AC338" s="6"/>
      <c r="AD338" s="6"/>
      <c r="AE338" s="6"/>
      <c r="AF338" s="6"/>
      <c r="AG338" s="6"/>
      <c r="AH338" s="6"/>
      <c r="AI338" s="6"/>
      <c r="AJ338" s="6"/>
      <c r="AK338" s="6"/>
      <c r="AL338" s="6"/>
      <c r="AM338" s="6"/>
      <c r="AN338" s="6"/>
    </row>
    <row r="339" spans="1:40" x14ac:dyDescent="0.2">
      <c r="A339" s="1"/>
      <c r="F339" s="6"/>
      <c r="G339" s="6"/>
      <c r="H339" s="6"/>
      <c r="I339" s="6"/>
      <c r="J339" s="6"/>
      <c r="K339" s="6"/>
      <c r="L339" s="6"/>
      <c r="M339" s="6"/>
      <c r="N339" s="6"/>
      <c r="O339" s="6"/>
      <c r="P339" s="6"/>
      <c r="Q339" s="6"/>
      <c r="R339" s="6"/>
      <c r="S339" s="6"/>
      <c r="T339" s="6"/>
      <c r="U339" s="6"/>
      <c r="V339" s="6"/>
      <c r="W339" s="6"/>
      <c r="X339" s="6"/>
      <c r="Y339" s="6"/>
      <c r="Z339" s="6"/>
      <c r="AA339" s="6"/>
      <c r="AB339" s="6"/>
      <c r="AC339" s="6"/>
      <c r="AD339" s="6"/>
      <c r="AE339" s="6"/>
      <c r="AF339" s="6"/>
      <c r="AG339" s="6"/>
      <c r="AH339" s="6"/>
      <c r="AI339" s="6"/>
      <c r="AJ339" s="6"/>
      <c r="AK339" s="6"/>
      <c r="AL339" s="6"/>
      <c r="AM339" s="6"/>
      <c r="AN339" s="6"/>
    </row>
    <row r="340" spans="1:40" x14ac:dyDescent="0.2">
      <c r="A340" s="1"/>
      <c r="F340" s="6"/>
      <c r="G340" s="6"/>
      <c r="H340" s="6"/>
      <c r="I340" s="6"/>
      <c r="J340" s="6"/>
      <c r="K340" s="6"/>
      <c r="L340" s="6"/>
      <c r="M340" s="6"/>
      <c r="N340" s="6"/>
      <c r="O340" s="6"/>
      <c r="P340" s="6"/>
      <c r="Q340" s="6"/>
      <c r="R340" s="6"/>
      <c r="S340" s="6"/>
      <c r="T340" s="6"/>
      <c r="U340" s="6"/>
      <c r="V340" s="6"/>
      <c r="W340" s="6"/>
      <c r="X340" s="6"/>
      <c r="Y340" s="6"/>
      <c r="Z340" s="6"/>
      <c r="AA340" s="6"/>
      <c r="AB340" s="6"/>
      <c r="AC340" s="6"/>
      <c r="AD340" s="6"/>
      <c r="AE340" s="6"/>
      <c r="AF340" s="6"/>
      <c r="AG340" s="6"/>
      <c r="AH340" s="6"/>
      <c r="AI340" s="6"/>
      <c r="AJ340" s="6"/>
      <c r="AK340" s="6"/>
      <c r="AL340" s="6"/>
      <c r="AM340" s="6"/>
      <c r="AN340" s="6"/>
    </row>
    <row r="341" spans="1:40" x14ac:dyDescent="0.2">
      <c r="A341" s="1"/>
      <c r="F341" s="6"/>
      <c r="G341" s="6"/>
      <c r="H341" s="6"/>
      <c r="I341" s="6"/>
      <c r="J341" s="6"/>
      <c r="K341" s="6"/>
      <c r="L341" s="6"/>
      <c r="M341" s="6"/>
      <c r="N341" s="6"/>
      <c r="O341" s="6"/>
      <c r="P341" s="6"/>
      <c r="Q341" s="6"/>
      <c r="R341" s="6"/>
      <c r="S341" s="6"/>
      <c r="T341" s="6"/>
      <c r="U341" s="6"/>
      <c r="V341" s="6"/>
      <c r="W341" s="6"/>
      <c r="X341" s="6"/>
      <c r="Y341" s="6"/>
      <c r="Z341" s="6"/>
      <c r="AA341" s="6"/>
      <c r="AB341" s="6"/>
      <c r="AC341" s="6"/>
      <c r="AD341" s="6"/>
      <c r="AE341" s="6"/>
      <c r="AF341" s="6"/>
      <c r="AG341" s="6"/>
      <c r="AH341" s="6"/>
      <c r="AI341" s="6"/>
      <c r="AJ341" s="6"/>
      <c r="AK341" s="6"/>
      <c r="AL341" s="6"/>
      <c r="AM341" s="6"/>
      <c r="AN341" s="6"/>
    </row>
    <row r="342" spans="1:40" x14ac:dyDescent="0.2">
      <c r="A342" s="1"/>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row>
    <row r="343" spans="1:40" x14ac:dyDescent="0.2">
      <c r="A343" s="1"/>
      <c r="F343" s="6"/>
      <c r="G343" s="6"/>
      <c r="H343" s="6"/>
      <c r="I343" s="6"/>
      <c r="J343" s="6"/>
      <c r="K343" s="6"/>
      <c r="L343" s="6"/>
      <c r="M343" s="6"/>
      <c r="N343" s="6"/>
      <c r="O343" s="6"/>
      <c r="P343" s="6"/>
      <c r="Q343" s="6"/>
      <c r="R343" s="6"/>
      <c r="S343" s="6"/>
      <c r="T343" s="6"/>
      <c r="U343" s="6"/>
      <c r="V343" s="6"/>
      <c r="W343" s="6"/>
      <c r="X343" s="6"/>
      <c r="Y343" s="6"/>
      <c r="Z343" s="6"/>
      <c r="AA343" s="6"/>
      <c r="AB343" s="6"/>
      <c r="AC343" s="6"/>
      <c r="AD343" s="6"/>
      <c r="AE343" s="6"/>
      <c r="AF343" s="6"/>
      <c r="AG343" s="6"/>
      <c r="AH343" s="6"/>
      <c r="AI343" s="6"/>
      <c r="AJ343" s="6"/>
      <c r="AK343" s="6"/>
      <c r="AL343" s="6"/>
      <c r="AM343" s="6"/>
      <c r="AN343" s="6"/>
    </row>
    <row r="344" spans="1:40" x14ac:dyDescent="0.2">
      <c r="A344" s="1"/>
      <c r="F344" s="6"/>
      <c r="G344" s="6"/>
      <c r="H344" s="6"/>
      <c r="I344" s="6"/>
      <c r="J344" s="6"/>
      <c r="K344" s="6"/>
      <c r="L344" s="6"/>
      <c r="M344" s="6"/>
      <c r="N344" s="6"/>
      <c r="O344" s="6"/>
      <c r="P344" s="6"/>
      <c r="Q344" s="6"/>
      <c r="R344" s="6"/>
      <c r="S344" s="6"/>
      <c r="T344" s="6"/>
      <c r="U344" s="6"/>
      <c r="V344" s="6"/>
      <c r="W344" s="6"/>
      <c r="X344" s="6"/>
      <c r="Y344" s="6"/>
      <c r="Z344" s="6"/>
      <c r="AA344" s="6"/>
      <c r="AB344" s="6"/>
      <c r="AC344" s="6"/>
      <c r="AD344" s="6"/>
      <c r="AE344" s="6"/>
      <c r="AF344" s="6"/>
      <c r="AG344" s="6"/>
      <c r="AH344" s="6"/>
      <c r="AI344" s="6"/>
      <c r="AJ344" s="6"/>
      <c r="AK344" s="6"/>
      <c r="AL344" s="6"/>
      <c r="AM344" s="6"/>
      <c r="AN344" s="6"/>
    </row>
    <row r="345" spans="1:40" x14ac:dyDescent="0.2">
      <c r="A345" s="1"/>
      <c r="F345" s="6"/>
      <c r="G345" s="6"/>
      <c r="H345" s="6"/>
      <c r="I345" s="6"/>
      <c r="J345" s="6"/>
      <c r="K345" s="6"/>
      <c r="L345" s="6"/>
      <c r="M345" s="6"/>
      <c r="N345" s="6"/>
      <c r="O345" s="6"/>
      <c r="P345" s="6"/>
      <c r="Q345" s="6"/>
      <c r="R345" s="6"/>
      <c r="S345" s="6"/>
      <c r="T345" s="6"/>
      <c r="U345" s="6"/>
      <c r="V345" s="6"/>
      <c r="W345" s="6"/>
      <c r="X345" s="6"/>
      <c r="Y345" s="6"/>
      <c r="Z345" s="6"/>
      <c r="AA345" s="6"/>
      <c r="AB345" s="6"/>
      <c r="AC345" s="6"/>
      <c r="AD345" s="6"/>
      <c r="AE345" s="6"/>
      <c r="AF345" s="6"/>
      <c r="AG345" s="6"/>
      <c r="AH345" s="6"/>
      <c r="AI345" s="6"/>
      <c r="AJ345" s="6"/>
      <c r="AK345" s="6"/>
      <c r="AL345" s="6"/>
      <c r="AM345" s="6"/>
      <c r="AN345" s="6"/>
    </row>
    <row r="346" spans="1:40" x14ac:dyDescent="0.2">
      <c r="A346" s="1"/>
      <c r="F346" s="6"/>
      <c r="G346" s="6"/>
      <c r="H346" s="6"/>
      <c r="I346" s="6"/>
      <c r="J346" s="6"/>
      <c r="K346" s="6"/>
      <c r="L346" s="6"/>
      <c r="M346" s="6"/>
      <c r="N346" s="6"/>
      <c r="O346" s="6"/>
      <c r="P346" s="6"/>
      <c r="Q346" s="6"/>
      <c r="R346" s="6"/>
      <c r="S346" s="6"/>
      <c r="T346" s="6"/>
      <c r="U346" s="6"/>
      <c r="V346" s="6"/>
      <c r="W346" s="6"/>
      <c r="X346" s="6"/>
      <c r="Y346" s="6"/>
      <c r="Z346" s="6"/>
      <c r="AA346" s="6"/>
      <c r="AB346" s="6"/>
      <c r="AC346" s="6"/>
      <c r="AD346" s="6"/>
      <c r="AE346" s="6"/>
      <c r="AF346" s="6"/>
      <c r="AG346" s="6"/>
      <c r="AH346" s="6"/>
      <c r="AI346" s="6"/>
      <c r="AJ346" s="6"/>
      <c r="AK346" s="6"/>
      <c r="AL346" s="6"/>
      <c r="AM346" s="6"/>
      <c r="AN346" s="6"/>
    </row>
    <row r="347" spans="1:40" x14ac:dyDescent="0.2">
      <c r="A347" s="1"/>
      <c r="F347" s="6"/>
      <c r="G347" s="6"/>
      <c r="H347" s="6"/>
      <c r="I347" s="6"/>
      <c r="J347" s="6"/>
      <c r="K347" s="6"/>
      <c r="L347" s="6"/>
      <c r="M347" s="6"/>
      <c r="N347" s="6"/>
      <c r="O347" s="6"/>
      <c r="P347" s="6"/>
      <c r="Q347" s="6"/>
      <c r="R347" s="6"/>
      <c r="S347" s="6"/>
      <c r="T347" s="6"/>
      <c r="U347" s="6"/>
      <c r="V347" s="6"/>
      <c r="W347" s="6"/>
      <c r="X347" s="6"/>
      <c r="Y347" s="6"/>
      <c r="Z347" s="6"/>
      <c r="AA347" s="6"/>
      <c r="AB347" s="6"/>
      <c r="AC347" s="6"/>
      <c r="AD347" s="6"/>
      <c r="AE347" s="6"/>
      <c r="AF347" s="6"/>
      <c r="AG347" s="6"/>
      <c r="AH347" s="6"/>
      <c r="AI347" s="6"/>
      <c r="AJ347" s="6"/>
      <c r="AK347" s="6"/>
      <c r="AL347" s="6"/>
      <c r="AM347" s="6"/>
      <c r="AN347" s="6"/>
    </row>
    <row r="348" spans="1:40" x14ac:dyDescent="0.2">
      <c r="A348" s="1"/>
      <c r="F348" s="6"/>
      <c r="G348" s="6"/>
      <c r="H348" s="6"/>
      <c r="I348" s="6"/>
      <c r="J348" s="6"/>
      <c r="K348" s="6"/>
      <c r="L348" s="6"/>
      <c r="M348" s="6"/>
      <c r="N348" s="6"/>
      <c r="O348" s="6"/>
      <c r="P348" s="6"/>
      <c r="Q348" s="6"/>
      <c r="R348" s="6"/>
      <c r="S348" s="6"/>
      <c r="T348" s="6"/>
      <c r="U348" s="6"/>
      <c r="V348" s="6"/>
      <c r="W348" s="6"/>
      <c r="X348" s="6"/>
      <c r="Y348" s="6"/>
      <c r="Z348" s="6"/>
      <c r="AA348" s="6"/>
      <c r="AB348" s="6"/>
      <c r="AC348" s="6"/>
      <c r="AD348" s="6"/>
      <c r="AE348" s="6"/>
      <c r="AF348" s="6"/>
      <c r="AG348" s="6"/>
      <c r="AH348" s="6"/>
      <c r="AI348" s="6"/>
      <c r="AJ348" s="6"/>
      <c r="AK348" s="6"/>
      <c r="AL348" s="6"/>
      <c r="AM348" s="6"/>
      <c r="AN348" s="6"/>
    </row>
    <row r="349" spans="1:40" x14ac:dyDescent="0.2">
      <c r="A349" s="1"/>
      <c r="F349" s="6"/>
      <c r="G349" s="6"/>
      <c r="H349" s="6"/>
      <c r="I349" s="6"/>
      <c r="J349" s="6"/>
      <c r="K349" s="6"/>
      <c r="L349" s="6"/>
      <c r="M349" s="6"/>
      <c r="N349" s="6"/>
      <c r="O349" s="6"/>
      <c r="P349" s="6"/>
      <c r="Q349" s="6"/>
      <c r="R349" s="6"/>
      <c r="S349" s="6"/>
      <c r="T349" s="6"/>
      <c r="U349" s="6"/>
      <c r="V349" s="6"/>
      <c r="W349" s="6"/>
      <c r="X349" s="6"/>
      <c r="Y349" s="6"/>
      <c r="Z349" s="6"/>
      <c r="AA349" s="6"/>
      <c r="AB349" s="6"/>
      <c r="AC349" s="6"/>
      <c r="AD349" s="6"/>
      <c r="AE349" s="6"/>
      <c r="AF349" s="6"/>
      <c r="AG349" s="6"/>
      <c r="AH349" s="6"/>
      <c r="AI349" s="6"/>
      <c r="AJ349" s="6"/>
      <c r="AK349" s="6"/>
      <c r="AL349" s="6"/>
      <c r="AM349" s="6"/>
      <c r="AN349" s="6"/>
    </row>
    <row r="350" spans="1:40" x14ac:dyDescent="0.2">
      <c r="A350" s="1"/>
    </row>
    <row r="351" spans="1:40" x14ac:dyDescent="0.2">
      <c r="A351" s="1"/>
    </row>
    <row r="352" spans="1:40" x14ac:dyDescent="0.2">
      <c r="A352" s="1"/>
    </row>
    <row r="353" spans="1:1" x14ac:dyDescent="0.2">
      <c r="A353" s="1"/>
    </row>
    <row r="354" spans="1:1" x14ac:dyDescent="0.2">
      <c r="A354" s="1"/>
    </row>
    <row r="355" spans="1:1" x14ac:dyDescent="0.2">
      <c r="A355" s="1"/>
    </row>
    <row r="356" spans="1:1" x14ac:dyDescent="0.2">
      <c r="A356" s="1"/>
    </row>
  </sheetData>
  <mergeCells count="24">
    <mergeCell ref="Z9:AC9"/>
    <mergeCell ref="AD9:AG9"/>
    <mergeCell ref="AH9:AK9"/>
    <mergeCell ref="B9:E9"/>
    <mergeCell ref="F9:I9"/>
    <mergeCell ref="J9:M9"/>
    <mergeCell ref="N9:Q9"/>
    <mergeCell ref="R9:U9"/>
    <mergeCell ref="A55:E55"/>
    <mergeCell ref="A54:B54"/>
    <mergeCell ref="A1:B1"/>
    <mergeCell ref="AD6:AG6"/>
    <mergeCell ref="AH6:AK6"/>
    <mergeCell ref="V6:Y6"/>
    <mergeCell ref="Z6:AC6"/>
    <mergeCell ref="A2:B2"/>
    <mergeCell ref="A4:B4"/>
    <mergeCell ref="N6:Q6"/>
    <mergeCell ref="R6:U6"/>
    <mergeCell ref="A6:A7"/>
    <mergeCell ref="B6:E6"/>
    <mergeCell ref="F6:I6"/>
    <mergeCell ref="J6:M6"/>
    <mergeCell ref="V9:Y9"/>
  </mergeCells>
  <phoneticPr fontId="13" type="noConversion"/>
  <conditionalFormatting sqref="A8:E8 AL8:XFD8">
    <cfRule type="cellIs" dxfId="19" priority="19" stopIfTrue="1" operator="lessThan">
      <formula>0</formula>
    </cfRule>
  </conditionalFormatting>
  <conditionalFormatting sqref="AL11:AX52">
    <cfRule type="cellIs" dxfId="18" priority="18" stopIfTrue="1" operator="lessThan">
      <formula>0</formula>
    </cfRule>
  </conditionalFormatting>
  <conditionalFormatting sqref="F63:AK63">
    <cfRule type="cellIs" dxfId="17" priority="17" stopIfTrue="1" operator="lessThan">
      <formula>0</formula>
    </cfRule>
  </conditionalFormatting>
  <conditionalFormatting sqref="B32:E41 B87:E96">
    <cfRule type="cellIs" dxfId="16" priority="16" stopIfTrue="1" operator="lessThan">
      <formula>0</formula>
    </cfRule>
  </conditionalFormatting>
  <conditionalFormatting sqref="F63:I63">
    <cfRule type="cellIs" dxfId="15" priority="15" stopIfTrue="1" operator="lessThan">
      <formula>0</formula>
    </cfRule>
  </conditionalFormatting>
  <conditionalFormatting sqref="J63:M63">
    <cfRule type="cellIs" dxfId="14" priority="14" stopIfTrue="1" operator="lessThan">
      <formula>0</formula>
    </cfRule>
  </conditionalFormatting>
  <conditionalFormatting sqref="N63:Q63">
    <cfRule type="cellIs" dxfId="13" priority="13" stopIfTrue="1" operator="lessThan">
      <formula>0</formula>
    </cfRule>
  </conditionalFormatting>
  <conditionalFormatting sqref="R63:U63">
    <cfRule type="cellIs" dxfId="12" priority="12" stopIfTrue="1" operator="lessThan">
      <formula>0</formula>
    </cfRule>
  </conditionalFormatting>
  <conditionalFormatting sqref="Z63:AC63">
    <cfRule type="cellIs" dxfId="11" priority="11" stopIfTrue="1" operator="lessThan">
      <formula>0</formula>
    </cfRule>
  </conditionalFormatting>
  <conditionalFormatting sqref="AD63:AG63">
    <cfRule type="cellIs" dxfId="10" priority="10" stopIfTrue="1" operator="lessThan">
      <formula>0</formula>
    </cfRule>
  </conditionalFormatting>
  <conditionalFormatting sqref="AH63:AK63">
    <cfRule type="cellIs" dxfId="9" priority="9" stopIfTrue="1" operator="lessThan">
      <formula>0</formula>
    </cfRule>
  </conditionalFormatting>
  <conditionalFormatting sqref="F8:AK8">
    <cfRule type="cellIs" dxfId="1" priority="1" stopIfTrue="1" operator="lessThan">
      <formula>0</formula>
    </cfRule>
  </conditionalFormatting>
  <pageMargins left="0.2" right="0.19" top="0.54" bottom="0.65" header="0.31" footer="0.26"/>
  <pageSetup paperSize="9" scale="62" orientation="landscape" r:id="rId1"/>
  <headerFooter alignWithMargins="0">
    <oddHeader>&amp;C&amp;A</oddHeader>
    <oddFooter>Page &amp;P</oddFooter>
  </headerFooter>
  <colBreaks count="2" manualBreakCount="2">
    <brk id="13" max="1048575" man="1"/>
    <brk id="25"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workbookViewId="0">
      <selection activeCell="B9" sqref="B9:E12"/>
    </sheetView>
  </sheetViews>
  <sheetFormatPr defaultRowHeight="12.75" x14ac:dyDescent="0.2"/>
  <cols>
    <col min="1" max="1" width="10.85546875" bestFit="1" customWidth="1"/>
    <col min="2" max="5" width="12.85546875" customWidth="1"/>
  </cols>
  <sheetData>
    <row r="1" spans="1:8" x14ac:dyDescent="0.2">
      <c r="A1" s="154" t="s">
        <v>49</v>
      </c>
      <c r="B1" s="154"/>
      <c r="C1" s="154"/>
      <c r="D1" s="154"/>
      <c r="E1" s="154"/>
    </row>
    <row r="2" spans="1:8" x14ac:dyDescent="0.2">
      <c r="A2" s="154" t="s">
        <v>50</v>
      </c>
      <c r="B2" s="154"/>
      <c r="C2" s="154"/>
      <c r="D2" s="154"/>
      <c r="E2" s="154"/>
    </row>
    <row r="3" spans="1:8" x14ac:dyDescent="0.2">
      <c r="A3" s="81"/>
      <c r="B3" s="81"/>
      <c r="C3" s="81"/>
      <c r="D3" s="81"/>
      <c r="E3" s="81"/>
    </row>
    <row r="4" spans="1:8" ht="13.5" thickBot="1" x14ac:dyDescent="0.25">
      <c r="A4" s="155" t="s">
        <v>70</v>
      </c>
      <c r="B4" s="155"/>
      <c r="C4" s="155"/>
      <c r="D4" s="155"/>
      <c r="E4" s="155"/>
      <c r="F4" s="83"/>
      <c r="G4" s="83"/>
      <c r="H4" s="83"/>
    </row>
    <row r="5" spans="1:8" ht="15.75" thickBot="1" x14ac:dyDescent="0.3">
      <c r="A5" s="80" t="s">
        <v>59</v>
      </c>
      <c r="B5" s="82">
        <f>487500000/12.5*13.5</f>
        <v>526500000</v>
      </c>
      <c r="C5" s="82">
        <f>125000000/12.5*13.5</f>
        <v>135000000</v>
      </c>
      <c r="D5" s="82">
        <f>50000000/12.5*13.5</f>
        <v>54000000</v>
      </c>
      <c r="E5" s="82">
        <v>2000000</v>
      </c>
    </row>
    <row r="6" spans="1:8" ht="15.75" thickBot="1" x14ac:dyDescent="0.3">
      <c r="A6" s="80" t="s">
        <v>60</v>
      </c>
      <c r="B6" s="82">
        <f>637500000/12.5*13.5</f>
        <v>688500000</v>
      </c>
      <c r="C6" s="82">
        <f>162500000/12.5*13.5</f>
        <v>175500000</v>
      </c>
      <c r="D6" s="82">
        <f>62500000/12.5*13.5</f>
        <v>67500000</v>
      </c>
      <c r="E6" s="82">
        <v>2000000</v>
      </c>
    </row>
    <row r="7" spans="1:8" ht="15.75" thickBot="1" x14ac:dyDescent="0.3">
      <c r="A7" s="80" t="s">
        <v>61</v>
      </c>
      <c r="B7" s="82">
        <f>637500000/12.5*13.5</f>
        <v>688500000</v>
      </c>
      <c r="C7" s="82">
        <f>162500000/12.5*13.5</f>
        <v>175500000</v>
      </c>
      <c r="D7" s="82">
        <f>63750000/12.5*13.5</f>
        <v>68850000</v>
      </c>
      <c r="E7" s="82">
        <v>2000000</v>
      </c>
    </row>
    <row r="8" spans="1:8" ht="15.75" thickBot="1" x14ac:dyDescent="0.3">
      <c r="A8" s="80" t="s">
        <v>62</v>
      </c>
      <c r="B8" s="82">
        <f>325000000/12.5*13.5</f>
        <v>351000000</v>
      </c>
      <c r="C8" s="82">
        <f>75000000/12.5*13.5</f>
        <v>81000000</v>
      </c>
      <c r="D8" s="82">
        <f>37500000/12.5*13.5</f>
        <v>40500000</v>
      </c>
      <c r="E8" s="82">
        <v>2000000</v>
      </c>
    </row>
    <row r="9" spans="1:8" ht="15.75" thickBot="1" x14ac:dyDescent="0.3">
      <c r="A9" s="80" t="s">
        <v>63</v>
      </c>
      <c r="B9" s="82">
        <f>800000000/12.5*13.5</f>
        <v>864000000</v>
      </c>
      <c r="C9" s="82">
        <f>400000000/12.5*13.5</f>
        <v>432000000</v>
      </c>
      <c r="D9" s="82">
        <f>75000000/12.5*13.5</f>
        <v>81000000</v>
      </c>
      <c r="E9" s="82">
        <v>2000000</v>
      </c>
    </row>
    <row r="10" spans="1:8" ht="15.75" thickBot="1" x14ac:dyDescent="0.3">
      <c r="A10" s="80" t="s">
        <v>64</v>
      </c>
      <c r="B10" s="82">
        <f>487500000/12.5*13.5</f>
        <v>526500000</v>
      </c>
      <c r="C10" s="82">
        <f>237500000/12.5*13.5</f>
        <v>256500000</v>
      </c>
      <c r="D10" s="82">
        <f>50000000/12.5*13.5</f>
        <v>54000000</v>
      </c>
      <c r="E10" s="82">
        <v>2000000</v>
      </c>
    </row>
    <row r="11" spans="1:8" ht="15.75" thickBot="1" x14ac:dyDescent="0.3">
      <c r="A11" s="80" t="s">
        <v>65</v>
      </c>
      <c r="B11" s="82">
        <f>487500000/12.5*13.5</f>
        <v>526500000</v>
      </c>
      <c r="C11" s="82">
        <f>237500000/12.5*13.5</f>
        <v>256500000</v>
      </c>
      <c r="D11" s="82">
        <f>50000000/12.5*13.5</f>
        <v>54000000</v>
      </c>
      <c r="E11" s="82">
        <v>2000000</v>
      </c>
    </row>
    <row r="12" spans="1:8" ht="15.75" thickBot="1" x14ac:dyDescent="0.3">
      <c r="A12" s="80" t="s">
        <v>66</v>
      </c>
      <c r="B12" s="82">
        <f>162500000/12.5*13.5</f>
        <v>175500000</v>
      </c>
      <c r="C12" s="82">
        <f>75000000/12.5*13.5</f>
        <v>81000000</v>
      </c>
      <c r="D12" s="82">
        <f>63750000/12.5*13.5</f>
        <v>68850000</v>
      </c>
      <c r="E12" s="82">
        <v>2000000</v>
      </c>
    </row>
    <row r="13" spans="1:8" ht="15.75" thickBot="1" x14ac:dyDescent="0.3">
      <c r="A13" s="80" t="s">
        <v>67</v>
      </c>
      <c r="B13" s="82">
        <f>325000000/12.5*13.5</f>
        <v>351000000</v>
      </c>
      <c r="C13" s="82">
        <f>162500000/12.5*13.5</f>
        <v>175500000</v>
      </c>
      <c r="D13" s="82">
        <f>37500000/12.5*13.5</f>
        <v>40500000</v>
      </c>
      <c r="E13" s="82">
        <v>2000000</v>
      </c>
    </row>
    <row r="14" spans="1:8" ht="15.75" thickBot="1" x14ac:dyDescent="0.3">
      <c r="A14" s="80" t="s">
        <v>68</v>
      </c>
      <c r="B14" s="82">
        <f>325000000/12.5*13.5</f>
        <v>351000000</v>
      </c>
      <c r="C14" s="82">
        <f>162500000/12.5*13.5</f>
        <v>175500000</v>
      </c>
      <c r="D14" s="82">
        <f>37500000/12.5*13.5</f>
        <v>40500000</v>
      </c>
      <c r="E14" s="82">
        <v>2000000</v>
      </c>
    </row>
    <row r="15" spans="1:8" ht="15.75" thickBot="1" x14ac:dyDescent="0.3">
      <c r="A15" s="80" t="s">
        <v>69</v>
      </c>
      <c r="B15" s="82">
        <f>162500000/12.5*13.5</f>
        <v>175500000</v>
      </c>
      <c r="C15" s="82">
        <f>75000000/12.5*13.5</f>
        <v>81000000</v>
      </c>
      <c r="D15" s="82">
        <f>12500000/12.5*13.5</f>
        <v>13500000</v>
      </c>
      <c r="E15" s="82">
        <v>2000000</v>
      </c>
    </row>
  </sheetData>
  <mergeCells count="3">
    <mergeCell ref="A1:E1"/>
    <mergeCell ref="A2:E2"/>
    <mergeCell ref="A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September 2018</vt:lpstr>
      <vt:lpstr>December 2018</vt:lpstr>
      <vt:lpstr>DTI cut off points for QFS</vt:lpstr>
      <vt:lpstr>DEC08_SML</vt:lpstr>
      <vt:lpstr>MAR09_SML</vt:lpstr>
      <vt:lpstr>'December 2018'!Print_Area</vt:lpstr>
      <vt:lpstr>'September 2018'!Print_Area</vt:lpstr>
      <vt:lpstr>'December 2018'!Print_Titles</vt:lpstr>
      <vt:lpstr>'September 2018'!Print_Titles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Keshika Ramjathan</dc:creator>
  <cp:lastModifiedBy>Amukelani Ngobeni</cp:lastModifiedBy>
  <cp:lastPrinted>2015-03-24T06:24:52Z</cp:lastPrinted>
  <dcterms:created xsi:type="dcterms:W3CDTF">2009-06-19T09:34:17Z</dcterms:created>
  <dcterms:modified xsi:type="dcterms:W3CDTF">2019-03-27T12:13:05Z</dcterms:modified>
</cp:coreProperties>
</file>